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648" tabRatio="924" firstSheet="1" activeTab="1"/>
  </bookViews>
  <sheets>
    <sheet name="Feuil2" sheetId="2" state="hidden" r:id="rId1"/>
    <sheet name="S 2 H BRUT+NET" sheetId="3" r:id="rId2"/>
    <sheet name="S 2 H BRUT" sheetId="20" r:id="rId3"/>
    <sheet name="S 2 H NET" sheetId="22" r:id="rId4"/>
    <sheet name="S 3 H BRUT + NET" sheetId="8" r:id="rId5"/>
    <sheet name="S 3 H BRUT" sheetId="21" r:id="rId6"/>
    <sheet name="S 3 H NET" sheetId="19" r:id="rId7"/>
    <sheet name="DAMES BRUT+ NET" sheetId="5" r:id="rId8"/>
    <sheet name="DAMES BRUT" sheetId="24" r:id="rId9"/>
    <sheet name="DAMES NET" sheetId="23" r:id="rId10"/>
    <sheet name="EQUIPE" sheetId="26" r:id="rId11"/>
    <sheet name="PALMARES 2023" sheetId="25" r:id="rId12"/>
  </sheets>
  <calcPr calcId="152511"/>
</workbook>
</file>

<file path=xl/calcChain.xml><?xml version="1.0" encoding="utf-8"?>
<calcChain xmlns="http://schemas.openxmlformats.org/spreadsheetml/2006/main">
  <c r="E51" i="5" l="1"/>
  <c r="F51" i="5"/>
  <c r="G51" i="5" s="1"/>
  <c r="H51" i="5"/>
  <c r="I51" i="5"/>
  <c r="J51" i="5" s="1"/>
  <c r="K51" i="5"/>
  <c r="L51" i="5"/>
  <c r="M51" i="5" s="1"/>
  <c r="N51" i="5"/>
  <c r="O51" i="5"/>
  <c r="P51" i="5" s="1"/>
  <c r="Q51" i="5"/>
  <c r="R51" i="5"/>
  <c r="S51" i="5" s="1"/>
  <c r="T51" i="5"/>
  <c r="U51" i="5"/>
  <c r="V51" i="5" s="1"/>
  <c r="W51" i="5"/>
  <c r="X51" i="5"/>
  <c r="Y51" i="5" s="1"/>
  <c r="Z51" i="5"/>
  <c r="AA51" i="5"/>
  <c r="AB51" i="5" s="1"/>
  <c r="AC51" i="5"/>
  <c r="AD51" i="5"/>
  <c r="AF51" i="5"/>
  <c r="AG51" i="5"/>
  <c r="AH51" i="5" s="1"/>
  <c r="O43" i="24"/>
  <c r="P43" i="24"/>
  <c r="S43" i="24" s="1"/>
  <c r="Q43" i="24"/>
  <c r="R43" i="24"/>
  <c r="T43" i="24"/>
  <c r="O54" i="23"/>
  <c r="P54" i="23"/>
  <c r="Q54" i="23" s="1"/>
  <c r="U43" i="24" l="1"/>
  <c r="AE51" i="5"/>
  <c r="AJ51" i="5" s="1"/>
  <c r="AI51" i="5"/>
  <c r="T54" i="23"/>
  <c r="S54" i="23"/>
  <c r="R54" i="23"/>
  <c r="U54" i="23" l="1"/>
  <c r="AK51" i="5"/>
  <c r="AN51" i="5"/>
  <c r="AL51" i="5"/>
  <c r="AM51" i="5"/>
  <c r="AO51" i="5" l="1"/>
  <c r="F229" i="26" l="1"/>
  <c r="G229" i="26"/>
  <c r="F230" i="26"/>
  <c r="G230" i="26"/>
  <c r="E107" i="3"/>
  <c r="F107" i="3"/>
  <c r="G107" i="3" s="1"/>
  <c r="H107" i="3"/>
  <c r="I107" i="3"/>
  <c r="J107" i="3" s="1"/>
  <c r="K107" i="3"/>
  <c r="L107" i="3"/>
  <c r="M107" i="3" s="1"/>
  <c r="N107" i="3"/>
  <c r="O107" i="3"/>
  <c r="P107" i="3" s="1"/>
  <c r="Q107" i="3"/>
  <c r="R107" i="3"/>
  <c r="S107" i="3" s="1"/>
  <c r="T107" i="3"/>
  <c r="U107" i="3"/>
  <c r="V107" i="3" s="1"/>
  <c r="W107" i="3"/>
  <c r="X107" i="3"/>
  <c r="Y107" i="3" s="1"/>
  <c r="Z107" i="3"/>
  <c r="AA107" i="3"/>
  <c r="AB107" i="3" s="1"/>
  <c r="AC107" i="3"/>
  <c r="AD107" i="3"/>
  <c r="AE107" i="3" s="1"/>
  <c r="AF107" i="3"/>
  <c r="AG107" i="3"/>
  <c r="AH107" i="3" s="1"/>
  <c r="E126" i="3"/>
  <c r="F126" i="3"/>
  <c r="G126" i="3" s="1"/>
  <c r="H126" i="3"/>
  <c r="I126" i="3"/>
  <c r="J126" i="3" s="1"/>
  <c r="K126" i="3"/>
  <c r="L126" i="3"/>
  <c r="M126" i="3"/>
  <c r="N126" i="3"/>
  <c r="O126" i="3"/>
  <c r="P126" i="3" s="1"/>
  <c r="Q126" i="3"/>
  <c r="R126" i="3"/>
  <c r="S126" i="3" s="1"/>
  <c r="T126" i="3"/>
  <c r="U126" i="3"/>
  <c r="V126" i="3" s="1"/>
  <c r="W126" i="3"/>
  <c r="X126" i="3"/>
  <c r="Y126" i="3" s="1"/>
  <c r="Z126" i="3"/>
  <c r="AA126" i="3"/>
  <c r="AB126" i="3" s="1"/>
  <c r="AC126" i="3"/>
  <c r="AD126" i="3"/>
  <c r="AE126" i="3" s="1"/>
  <c r="AF126" i="3"/>
  <c r="AG126" i="3"/>
  <c r="AH126" i="3" s="1"/>
  <c r="O108" i="22"/>
  <c r="P108" i="22"/>
  <c r="S108" i="22" s="1"/>
  <c r="O126" i="22"/>
  <c r="P126" i="22"/>
  <c r="S126" i="22" s="1"/>
  <c r="O99" i="20"/>
  <c r="P99" i="20"/>
  <c r="S99" i="20" s="1"/>
  <c r="Q99" i="20"/>
  <c r="R99" i="20"/>
  <c r="O126" i="20"/>
  <c r="P126" i="20"/>
  <c r="S126" i="20" s="1"/>
  <c r="Q126" i="20"/>
  <c r="R126" i="20"/>
  <c r="T126" i="20"/>
  <c r="R126" i="22" l="1"/>
  <c r="R108" i="22"/>
  <c r="Q126" i="22"/>
  <c r="Q108" i="22"/>
  <c r="T99" i="20"/>
  <c r="AI126" i="3"/>
  <c r="AJ126" i="3"/>
  <c r="AI107" i="3"/>
  <c r="AJ107" i="3"/>
  <c r="T126" i="22"/>
  <c r="T108" i="22"/>
  <c r="U126" i="20"/>
  <c r="U99" i="20"/>
  <c r="F228" i="26"/>
  <c r="G228" i="26"/>
  <c r="E84" i="3"/>
  <c r="F84" i="3"/>
  <c r="G84" i="3" s="1"/>
  <c r="H84" i="3"/>
  <c r="I84" i="3"/>
  <c r="K84" i="3"/>
  <c r="L84" i="3"/>
  <c r="M84" i="3" s="1"/>
  <c r="N84" i="3"/>
  <c r="O84" i="3"/>
  <c r="P84" i="3" s="1"/>
  <c r="Q84" i="3"/>
  <c r="R84" i="3"/>
  <c r="S84" i="3" s="1"/>
  <c r="T84" i="3"/>
  <c r="U84" i="3"/>
  <c r="V84" i="3" s="1"/>
  <c r="W84" i="3"/>
  <c r="X84" i="3"/>
  <c r="Y84" i="3" s="1"/>
  <c r="Z84" i="3"/>
  <c r="AA84" i="3"/>
  <c r="AB84" i="3" s="1"/>
  <c r="AC84" i="3"/>
  <c r="AD84" i="3"/>
  <c r="AF84" i="3"/>
  <c r="AG84" i="3"/>
  <c r="AH84" i="3" s="1"/>
  <c r="O82" i="22"/>
  <c r="P82" i="22"/>
  <c r="S82" i="22" s="1"/>
  <c r="O77" i="20"/>
  <c r="P77" i="20"/>
  <c r="S77" i="20" s="1"/>
  <c r="O64" i="21"/>
  <c r="P64" i="21"/>
  <c r="Q64" i="21" s="1"/>
  <c r="U64" i="21" s="1"/>
  <c r="R64" i="21"/>
  <c r="S64" i="21"/>
  <c r="T64" i="21"/>
  <c r="U108" i="22" l="1"/>
  <c r="R82" i="22"/>
  <c r="U126" i="22"/>
  <c r="Q77" i="20"/>
  <c r="AE84" i="3"/>
  <c r="R77" i="20"/>
  <c r="AM126" i="3"/>
  <c r="AN126" i="3"/>
  <c r="AL126" i="3"/>
  <c r="AK126" i="3"/>
  <c r="AK107" i="3"/>
  <c r="AM107" i="3"/>
  <c r="AL107" i="3"/>
  <c r="AN107" i="3"/>
  <c r="J84" i="3"/>
  <c r="AI84" i="3" s="1"/>
  <c r="Q82" i="22"/>
  <c r="T82" i="22"/>
  <c r="T77" i="20"/>
  <c r="U77" i="20" s="1"/>
  <c r="E249" i="26"/>
  <c r="G249" i="26"/>
  <c r="E71" i="5"/>
  <c r="F71" i="5"/>
  <c r="G71" i="5" s="1"/>
  <c r="H71" i="5"/>
  <c r="I71" i="5"/>
  <c r="K71" i="5"/>
  <c r="L71" i="5"/>
  <c r="M71" i="5" s="1"/>
  <c r="N71" i="5"/>
  <c r="O71" i="5"/>
  <c r="P71" i="5" s="1"/>
  <c r="Q71" i="5"/>
  <c r="R71" i="5"/>
  <c r="S71" i="5" s="1"/>
  <c r="T71" i="5"/>
  <c r="U71" i="5"/>
  <c r="V71" i="5" s="1"/>
  <c r="W71" i="5"/>
  <c r="X71" i="5"/>
  <c r="Y71" i="5" s="1"/>
  <c r="Z71" i="5"/>
  <c r="AA71" i="5"/>
  <c r="AB71" i="5" s="1"/>
  <c r="AC71" i="5"/>
  <c r="AD71" i="5"/>
  <c r="AE71" i="5" s="1"/>
  <c r="AF71" i="5"/>
  <c r="AG71" i="5"/>
  <c r="AH71" i="5" s="1"/>
  <c r="O74" i="23"/>
  <c r="P74" i="23"/>
  <c r="S74" i="23" s="1"/>
  <c r="O62" i="24"/>
  <c r="P62" i="24"/>
  <c r="S62" i="24" s="1"/>
  <c r="Q62" i="24" l="1"/>
  <c r="T62" i="24"/>
  <c r="R62" i="24"/>
  <c r="AO126" i="3"/>
  <c r="E230" i="26" s="1"/>
  <c r="AO107" i="3"/>
  <c r="AJ84" i="3"/>
  <c r="AK84" i="3" s="1"/>
  <c r="U82" i="22"/>
  <c r="J71" i="5"/>
  <c r="AI71" i="5" s="1"/>
  <c r="T74" i="23"/>
  <c r="R74" i="23"/>
  <c r="Q74" i="23"/>
  <c r="U74" i="23" s="1"/>
  <c r="F42" i="26"/>
  <c r="G42" i="26"/>
  <c r="E111" i="3"/>
  <c r="F111" i="3"/>
  <c r="G111" i="3" s="1"/>
  <c r="H111" i="3"/>
  <c r="I111" i="3"/>
  <c r="J111" i="3" s="1"/>
  <c r="K111" i="3"/>
  <c r="L111" i="3"/>
  <c r="M111" i="3" s="1"/>
  <c r="N111" i="3"/>
  <c r="O111" i="3"/>
  <c r="P111" i="3" s="1"/>
  <c r="Q111" i="3"/>
  <c r="R111" i="3"/>
  <c r="S111" i="3" s="1"/>
  <c r="T111" i="3"/>
  <c r="U111" i="3"/>
  <c r="V111" i="3" s="1"/>
  <c r="W111" i="3"/>
  <c r="X111" i="3"/>
  <c r="Y111" i="3" s="1"/>
  <c r="Z111" i="3"/>
  <c r="AA111" i="3"/>
  <c r="AC111" i="3"/>
  <c r="AD111" i="3"/>
  <c r="AE111" i="3" s="1"/>
  <c r="AF111" i="3"/>
  <c r="AG111" i="3"/>
  <c r="AH111" i="3" s="1"/>
  <c r="O105" i="22"/>
  <c r="P105" i="22"/>
  <c r="S105" i="22" s="1"/>
  <c r="Q105" i="22"/>
  <c r="R105" i="22"/>
  <c r="T105" i="22"/>
  <c r="O120" i="20"/>
  <c r="P120" i="20"/>
  <c r="S120" i="20" s="1"/>
  <c r="Q120" i="20"/>
  <c r="R120" i="20"/>
  <c r="AJ71" i="5" l="1"/>
  <c r="U62" i="24"/>
  <c r="U105" i="22"/>
  <c r="T120" i="20"/>
  <c r="U120" i="20" s="1"/>
  <c r="AM84" i="3"/>
  <c r="AN84" i="3"/>
  <c r="AL84" i="3"/>
  <c r="E229" i="26"/>
  <c r="AB111" i="3"/>
  <c r="AI111" i="3" s="1"/>
  <c r="AK71" i="5"/>
  <c r="AN71" i="5"/>
  <c r="AL71" i="5"/>
  <c r="AM71" i="5"/>
  <c r="E57" i="26"/>
  <c r="G57" i="26"/>
  <c r="E68" i="5"/>
  <c r="F68" i="5"/>
  <c r="G68" i="5" s="1"/>
  <c r="H68" i="5"/>
  <c r="I68" i="5"/>
  <c r="J68" i="5" s="1"/>
  <c r="K68" i="5"/>
  <c r="L68" i="5"/>
  <c r="M68" i="5" s="1"/>
  <c r="N68" i="5"/>
  <c r="O68" i="5"/>
  <c r="P68" i="5" s="1"/>
  <c r="Q68" i="5"/>
  <c r="R68" i="5"/>
  <c r="S68" i="5" s="1"/>
  <c r="T68" i="5"/>
  <c r="U68" i="5"/>
  <c r="V68" i="5" s="1"/>
  <c r="W68" i="5"/>
  <c r="X68" i="5"/>
  <c r="Z68" i="5"/>
  <c r="AA68" i="5"/>
  <c r="AB68" i="5" s="1"/>
  <c r="AC68" i="5"/>
  <c r="AD68" i="5"/>
  <c r="AE68" i="5" s="1"/>
  <c r="AF68" i="5"/>
  <c r="AG68" i="5"/>
  <c r="AH68" i="5" s="1"/>
  <c r="O67" i="23"/>
  <c r="P67" i="23"/>
  <c r="S67" i="23" s="1"/>
  <c r="O64" i="24"/>
  <c r="P64" i="24"/>
  <c r="Q64" i="24" s="1"/>
  <c r="R64" i="24"/>
  <c r="T64" i="24"/>
  <c r="S64" i="24" l="1"/>
  <c r="AO84" i="3"/>
  <c r="E228" i="26" s="1"/>
  <c r="AJ111" i="3"/>
  <c r="AK111" i="3" s="1"/>
  <c r="AO71" i="5"/>
  <c r="Y68" i="5"/>
  <c r="AI68" i="5" s="1"/>
  <c r="R67" i="23"/>
  <c r="Q67" i="23"/>
  <c r="T67" i="23"/>
  <c r="U64" i="24"/>
  <c r="F136" i="26"/>
  <c r="G136" i="26"/>
  <c r="AN111" i="3" l="1"/>
  <c r="AM111" i="3"/>
  <c r="AL111" i="3"/>
  <c r="F249" i="26"/>
  <c r="AJ68" i="5"/>
  <c r="AL68" i="5" s="1"/>
  <c r="U67" i="23"/>
  <c r="F91" i="26"/>
  <c r="G91" i="26"/>
  <c r="F92" i="26"/>
  <c r="G92" i="26"/>
  <c r="F41" i="26"/>
  <c r="G41" i="26"/>
  <c r="E97" i="3"/>
  <c r="F97" i="3"/>
  <c r="G97" i="3" s="1"/>
  <c r="H97" i="3"/>
  <c r="I97" i="3"/>
  <c r="J97" i="3" s="1"/>
  <c r="K97" i="3"/>
  <c r="L97" i="3"/>
  <c r="M97" i="3" s="1"/>
  <c r="N97" i="3"/>
  <c r="O97" i="3"/>
  <c r="P97" i="3" s="1"/>
  <c r="Q97" i="3"/>
  <c r="R97" i="3"/>
  <c r="T97" i="3"/>
  <c r="U97" i="3"/>
  <c r="V97" i="3" s="1"/>
  <c r="W97" i="3"/>
  <c r="X97" i="3"/>
  <c r="Y97" i="3" s="1"/>
  <c r="Z97" i="3"/>
  <c r="AA97" i="3"/>
  <c r="AB97" i="3" s="1"/>
  <c r="AC97" i="3"/>
  <c r="AD97" i="3"/>
  <c r="AE97" i="3" s="1"/>
  <c r="AF97" i="3"/>
  <c r="AG97" i="3"/>
  <c r="AH97" i="3" s="1"/>
  <c r="E101" i="3"/>
  <c r="F101" i="3"/>
  <c r="G101" i="3" s="1"/>
  <c r="H101" i="3"/>
  <c r="I101" i="3"/>
  <c r="J101" i="3" s="1"/>
  <c r="K101" i="3"/>
  <c r="L101" i="3"/>
  <c r="M101" i="3" s="1"/>
  <c r="N101" i="3"/>
  <c r="O101" i="3"/>
  <c r="P101" i="3" s="1"/>
  <c r="Q101" i="3"/>
  <c r="R101" i="3"/>
  <c r="T101" i="3"/>
  <c r="U101" i="3"/>
  <c r="V101" i="3" s="1"/>
  <c r="W101" i="3"/>
  <c r="X101" i="3"/>
  <c r="Y101" i="3" s="1"/>
  <c r="Z101" i="3"/>
  <c r="AA101" i="3"/>
  <c r="AB101" i="3" s="1"/>
  <c r="AC101" i="3"/>
  <c r="AD101" i="3"/>
  <c r="AE101" i="3" s="1"/>
  <c r="AF101" i="3"/>
  <c r="AG101" i="3"/>
  <c r="AH101" i="3" s="1"/>
  <c r="O79" i="20"/>
  <c r="P79" i="20"/>
  <c r="S79" i="20" s="1"/>
  <c r="Q79" i="20"/>
  <c r="O89" i="20"/>
  <c r="P89" i="20"/>
  <c r="S89" i="20" s="1"/>
  <c r="O101" i="22"/>
  <c r="P101" i="22"/>
  <c r="S101" i="22" s="1"/>
  <c r="Q101" i="22"/>
  <c r="O102" i="22"/>
  <c r="P102" i="22"/>
  <c r="S102" i="22" s="1"/>
  <c r="E80" i="3"/>
  <c r="F80" i="3"/>
  <c r="G80" i="3" s="1"/>
  <c r="H80" i="3"/>
  <c r="I80" i="3"/>
  <c r="J80" i="3" s="1"/>
  <c r="K80" i="3"/>
  <c r="L80" i="3"/>
  <c r="M80" i="3" s="1"/>
  <c r="N80" i="3"/>
  <c r="O80" i="3"/>
  <c r="P80" i="3" s="1"/>
  <c r="Q80" i="3"/>
  <c r="R80" i="3"/>
  <c r="T80" i="3"/>
  <c r="U80" i="3"/>
  <c r="V80" i="3" s="1"/>
  <c r="W80" i="3"/>
  <c r="X80" i="3"/>
  <c r="Y80" i="3" s="1"/>
  <c r="Z80" i="3"/>
  <c r="AA80" i="3"/>
  <c r="AC80" i="3"/>
  <c r="AD80" i="3"/>
  <c r="AE80" i="3" s="1"/>
  <c r="AF80" i="3"/>
  <c r="AG80" i="3"/>
  <c r="AH80" i="3" s="1"/>
  <c r="O66" i="20"/>
  <c r="P66" i="20"/>
  <c r="S66" i="20" s="1"/>
  <c r="R66" i="20"/>
  <c r="T66" i="20"/>
  <c r="O83" i="22"/>
  <c r="P83" i="22"/>
  <c r="S83" i="22" s="1"/>
  <c r="Q83" i="22"/>
  <c r="E98" i="26"/>
  <c r="G98" i="26"/>
  <c r="E72" i="5"/>
  <c r="F72" i="5"/>
  <c r="G72" i="5" s="1"/>
  <c r="H72" i="5"/>
  <c r="I72" i="5"/>
  <c r="J72" i="5" s="1"/>
  <c r="K72" i="5"/>
  <c r="L72" i="5"/>
  <c r="M72" i="5" s="1"/>
  <c r="N72" i="5"/>
  <c r="O72" i="5"/>
  <c r="P72" i="5" s="1"/>
  <c r="Q72" i="5"/>
  <c r="R72" i="5"/>
  <c r="T72" i="5"/>
  <c r="U72" i="5"/>
  <c r="V72" i="5" s="1"/>
  <c r="W72" i="5"/>
  <c r="X72" i="5"/>
  <c r="Y72" i="5" s="1"/>
  <c r="Z72" i="5"/>
  <c r="AA72" i="5"/>
  <c r="AB72" i="5" s="1"/>
  <c r="AC72" i="5"/>
  <c r="AD72" i="5"/>
  <c r="AE72" i="5" s="1"/>
  <c r="AF72" i="5"/>
  <c r="AG72" i="5"/>
  <c r="AH72" i="5" s="1"/>
  <c r="O77" i="23"/>
  <c r="P77" i="23"/>
  <c r="S77" i="23" s="1"/>
  <c r="O58" i="24"/>
  <c r="P58" i="24"/>
  <c r="S58" i="24" s="1"/>
  <c r="E56" i="26"/>
  <c r="G56" i="26"/>
  <c r="E36" i="5"/>
  <c r="F36" i="5"/>
  <c r="G36" i="5" s="1"/>
  <c r="H36" i="5"/>
  <c r="I36" i="5"/>
  <c r="J36" i="5" s="1"/>
  <c r="K36" i="5"/>
  <c r="L36" i="5"/>
  <c r="M36" i="5" s="1"/>
  <c r="N36" i="5"/>
  <c r="O36" i="5"/>
  <c r="P36" i="5" s="1"/>
  <c r="Q36" i="5"/>
  <c r="R36" i="5"/>
  <c r="T36" i="5"/>
  <c r="U36" i="5"/>
  <c r="V36" i="5" s="1"/>
  <c r="W36" i="5"/>
  <c r="X36" i="5"/>
  <c r="Y36" i="5" s="1"/>
  <c r="Z36" i="5"/>
  <c r="AA36" i="5"/>
  <c r="AC36" i="5"/>
  <c r="AD36" i="5"/>
  <c r="AE36" i="5" s="1"/>
  <c r="AF36" i="5"/>
  <c r="AG36" i="5"/>
  <c r="AH36" i="5" s="1"/>
  <c r="O34" i="23"/>
  <c r="P34" i="23"/>
  <c r="S34" i="23" s="1"/>
  <c r="O32" i="24"/>
  <c r="P32" i="24"/>
  <c r="S32" i="24" s="1"/>
  <c r="Q32" i="24"/>
  <c r="R32" i="24"/>
  <c r="T32" i="24"/>
  <c r="T77" i="23" l="1"/>
  <c r="T58" i="24"/>
  <c r="R58" i="24"/>
  <c r="Q58" i="24"/>
  <c r="T101" i="22"/>
  <c r="R83" i="22"/>
  <c r="Q102" i="22"/>
  <c r="R101" i="22"/>
  <c r="U101" i="22" s="1"/>
  <c r="T89" i="20"/>
  <c r="R89" i="20"/>
  <c r="Q89" i="20"/>
  <c r="AO111" i="3"/>
  <c r="E42" i="26" s="1"/>
  <c r="AB36" i="5"/>
  <c r="AB80" i="3"/>
  <c r="T83" i="22"/>
  <c r="U83" i="22" s="1"/>
  <c r="AN68" i="5"/>
  <c r="U32" i="24"/>
  <c r="AK68" i="5"/>
  <c r="AM68" i="5"/>
  <c r="S72" i="5"/>
  <c r="AJ72" i="5" s="1"/>
  <c r="S36" i="5"/>
  <c r="AI36" i="5" s="1"/>
  <c r="T79" i="20"/>
  <c r="R79" i="20"/>
  <c r="U79" i="20" s="1"/>
  <c r="Q66" i="20"/>
  <c r="U66" i="20" s="1"/>
  <c r="S97" i="3"/>
  <c r="AI97" i="3" s="1"/>
  <c r="S101" i="3"/>
  <c r="AJ101" i="3" s="1"/>
  <c r="U89" i="20"/>
  <c r="S80" i="3"/>
  <c r="T102" i="22"/>
  <c r="R102" i="22"/>
  <c r="R77" i="23"/>
  <c r="Q77" i="23"/>
  <c r="T34" i="23"/>
  <c r="R34" i="23"/>
  <c r="Q34" i="23"/>
  <c r="F20" i="26"/>
  <c r="G20" i="26"/>
  <c r="F21" i="26"/>
  <c r="G21" i="26"/>
  <c r="F22" i="26"/>
  <c r="G22" i="26"/>
  <c r="F23" i="26"/>
  <c r="G23" i="26"/>
  <c r="F24" i="26"/>
  <c r="G24" i="26"/>
  <c r="F25" i="26"/>
  <c r="G25" i="26"/>
  <c r="F26" i="26"/>
  <c r="G26" i="26"/>
  <c r="F27" i="26"/>
  <c r="G27" i="26"/>
  <c r="F28" i="26"/>
  <c r="G28" i="26"/>
  <c r="F29" i="26"/>
  <c r="G29" i="26"/>
  <c r="F30" i="26"/>
  <c r="G30" i="26"/>
  <c r="F31" i="26"/>
  <c r="G31" i="26"/>
  <c r="F32" i="26"/>
  <c r="G32" i="26"/>
  <c r="F33" i="26"/>
  <c r="G33" i="26"/>
  <c r="F34" i="26"/>
  <c r="G34" i="26"/>
  <c r="F35" i="26"/>
  <c r="G35" i="26"/>
  <c r="F36" i="26"/>
  <c r="G36" i="26"/>
  <c r="F37" i="26"/>
  <c r="G37" i="26"/>
  <c r="F38" i="26"/>
  <c r="G38" i="26"/>
  <c r="F39" i="26"/>
  <c r="G39" i="26"/>
  <c r="F40" i="26"/>
  <c r="G40" i="26"/>
  <c r="E43" i="26"/>
  <c r="F43" i="26"/>
  <c r="E44" i="26"/>
  <c r="F44" i="26"/>
  <c r="E45" i="26"/>
  <c r="F45" i="26"/>
  <c r="E46" i="26"/>
  <c r="F46" i="26"/>
  <c r="E47" i="26"/>
  <c r="F47" i="26"/>
  <c r="E48" i="26"/>
  <c r="F48" i="26"/>
  <c r="E49" i="26"/>
  <c r="G49" i="26"/>
  <c r="E50" i="26"/>
  <c r="G50" i="26"/>
  <c r="E51" i="26"/>
  <c r="G51" i="26"/>
  <c r="E52" i="26"/>
  <c r="G52" i="26"/>
  <c r="E53" i="26"/>
  <c r="G53" i="26"/>
  <c r="E54" i="26"/>
  <c r="G54" i="26"/>
  <c r="E55" i="26"/>
  <c r="G55" i="26"/>
  <c r="F58" i="26"/>
  <c r="G58" i="26"/>
  <c r="F59" i="26"/>
  <c r="G59" i="26"/>
  <c r="F60" i="26"/>
  <c r="G60" i="26"/>
  <c r="F61" i="26"/>
  <c r="G61" i="26"/>
  <c r="F62" i="26"/>
  <c r="G62" i="26"/>
  <c r="F63" i="26"/>
  <c r="G63" i="26"/>
  <c r="F64" i="26"/>
  <c r="G64" i="26"/>
  <c r="F65" i="26"/>
  <c r="G65" i="26"/>
  <c r="F66" i="26"/>
  <c r="G66" i="26"/>
  <c r="F67" i="26"/>
  <c r="G67" i="26"/>
  <c r="F68" i="26"/>
  <c r="G68" i="26"/>
  <c r="F69" i="26"/>
  <c r="G69" i="26"/>
  <c r="F70" i="26"/>
  <c r="G70" i="26"/>
  <c r="E71" i="26"/>
  <c r="F71" i="26"/>
  <c r="E72" i="26"/>
  <c r="F72" i="26"/>
  <c r="E73" i="26"/>
  <c r="F73" i="26"/>
  <c r="E74" i="26"/>
  <c r="G74" i="26"/>
  <c r="E75" i="26"/>
  <c r="G75" i="26"/>
  <c r="F76" i="26"/>
  <c r="G76" i="26"/>
  <c r="F77" i="26"/>
  <c r="G77" i="26"/>
  <c r="F78" i="26"/>
  <c r="G78" i="26"/>
  <c r="F79" i="26"/>
  <c r="G79" i="26"/>
  <c r="F80" i="26"/>
  <c r="G80" i="26"/>
  <c r="F81" i="26"/>
  <c r="G81" i="26"/>
  <c r="F82" i="26"/>
  <c r="G82" i="26"/>
  <c r="F83" i="26"/>
  <c r="G83" i="26"/>
  <c r="F84" i="26"/>
  <c r="G84" i="26"/>
  <c r="F85" i="26"/>
  <c r="G85" i="26"/>
  <c r="F86" i="26"/>
  <c r="G86" i="26"/>
  <c r="F87" i="26"/>
  <c r="G87" i="26"/>
  <c r="F88" i="26"/>
  <c r="G88" i="26"/>
  <c r="F89" i="26"/>
  <c r="G89" i="26"/>
  <c r="F90" i="26"/>
  <c r="G90" i="26"/>
  <c r="E93" i="26"/>
  <c r="F93" i="26"/>
  <c r="E94" i="26"/>
  <c r="F94" i="26"/>
  <c r="E95" i="26"/>
  <c r="G95" i="26"/>
  <c r="E96" i="26"/>
  <c r="G96" i="26"/>
  <c r="E97" i="26"/>
  <c r="G97" i="26"/>
  <c r="F99" i="26"/>
  <c r="G99" i="26"/>
  <c r="F100" i="26"/>
  <c r="G100" i="26"/>
  <c r="F101" i="26"/>
  <c r="G101" i="26"/>
  <c r="F102" i="26"/>
  <c r="G102" i="26"/>
  <c r="F103" i="26"/>
  <c r="G103" i="26"/>
  <c r="F104" i="26"/>
  <c r="G104" i="26"/>
  <c r="F105" i="26"/>
  <c r="G105" i="26"/>
  <c r="E106" i="26"/>
  <c r="F106" i="26"/>
  <c r="E107" i="26"/>
  <c r="F107" i="26"/>
  <c r="E108" i="26"/>
  <c r="F108" i="26"/>
  <c r="E109" i="26"/>
  <c r="F109" i="26"/>
  <c r="E110" i="26"/>
  <c r="F110" i="26"/>
  <c r="E111" i="26"/>
  <c r="F111" i="26"/>
  <c r="E112" i="26"/>
  <c r="G112" i="26"/>
  <c r="E113" i="26"/>
  <c r="G113" i="26"/>
  <c r="E114" i="26"/>
  <c r="G114" i="26"/>
  <c r="E115" i="26"/>
  <c r="G115" i="26"/>
  <c r="E116" i="26"/>
  <c r="G116" i="26"/>
  <c r="F117" i="26"/>
  <c r="G117" i="26"/>
  <c r="F118" i="26"/>
  <c r="G118" i="26"/>
  <c r="F119" i="26"/>
  <c r="G119" i="26"/>
  <c r="F120" i="26"/>
  <c r="G120" i="26"/>
  <c r="F121" i="26"/>
  <c r="G121" i="26"/>
  <c r="F122" i="26"/>
  <c r="G122" i="26"/>
  <c r="F123" i="26"/>
  <c r="G123" i="26"/>
  <c r="F124" i="26"/>
  <c r="G124" i="26"/>
  <c r="F125" i="26"/>
  <c r="G125" i="26"/>
  <c r="F126" i="26"/>
  <c r="G126" i="26"/>
  <c r="F127" i="26"/>
  <c r="G127" i="26"/>
  <c r="F128" i="26"/>
  <c r="G128" i="26"/>
  <c r="F129" i="26"/>
  <c r="G129" i="26"/>
  <c r="F130" i="26"/>
  <c r="G130" i="26"/>
  <c r="F131" i="26"/>
  <c r="G131" i="26"/>
  <c r="F132" i="26"/>
  <c r="G132" i="26"/>
  <c r="F133" i="26"/>
  <c r="G133" i="26"/>
  <c r="F134" i="26"/>
  <c r="G134" i="26"/>
  <c r="F135" i="26"/>
  <c r="G135" i="26"/>
  <c r="E137" i="26"/>
  <c r="F137" i="26"/>
  <c r="E138" i="26"/>
  <c r="F138" i="26"/>
  <c r="E139" i="26"/>
  <c r="F139" i="26"/>
  <c r="E140" i="26"/>
  <c r="F140" i="26"/>
  <c r="E141" i="26"/>
  <c r="F141" i="26"/>
  <c r="E142" i="26"/>
  <c r="F142" i="26"/>
  <c r="E143" i="26"/>
  <c r="F143" i="26"/>
  <c r="E144" i="26"/>
  <c r="F144" i="26"/>
  <c r="E145" i="26"/>
  <c r="F145" i="26"/>
  <c r="E146" i="26"/>
  <c r="G146" i="26"/>
  <c r="E147" i="26"/>
  <c r="G147" i="26"/>
  <c r="E148" i="26"/>
  <c r="G148" i="26"/>
  <c r="E149" i="26"/>
  <c r="G149" i="26"/>
  <c r="E150" i="26"/>
  <c r="G150" i="26"/>
  <c r="E151" i="26"/>
  <c r="G151" i="26"/>
  <c r="E152" i="26"/>
  <c r="G152" i="26"/>
  <c r="E153" i="26"/>
  <c r="G153" i="26"/>
  <c r="F154" i="26"/>
  <c r="G154" i="26"/>
  <c r="F155" i="26"/>
  <c r="G155" i="26"/>
  <c r="F156" i="26"/>
  <c r="G156" i="26"/>
  <c r="F157" i="26"/>
  <c r="G157" i="26"/>
  <c r="F158" i="26"/>
  <c r="G158" i="26"/>
  <c r="F159" i="26"/>
  <c r="G159" i="26"/>
  <c r="F160" i="26"/>
  <c r="G160" i="26"/>
  <c r="F161" i="26"/>
  <c r="G161" i="26"/>
  <c r="F162" i="26"/>
  <c r="G162" i="26"/>
  <c r="F163" i="26"/>
  <c r="G163" i="26"/>
  <c r="E164" i="26"/>
  <c r="F164" i="26"/>
  <c r="E165" i="26"/>
  <c r="F165" i="26"/>
  <c r="E166" i="26"/>
  <c r="F166" i="26"/>
  <c r="E167" i="26"/>
  <c r="F167" i="26"/>
  <c r="E168" i="26"/>
  <c r="F168" i="26"/>
  <c r="E169" i="26"/>
  <c r="F169" i="26"/>
  <c r="E170" i="26"/>
  <c r="F170" i="26"/>
  <c r="E171" i="26"/>
  <c r="F171" i="26"/>
  <c r="E172" i="26"/>
  <c r="F172" i="26"/>
  <c r="E173" i="26"/>
  <c r="G173" i="26"/>
  <c r="E174" i="26"/>
  <c r="G174" i="26"/>
  <c r="E175" i="26"/>
  <c r="G175" i="26"/>
  <c r="E176" i="26"/>
  <c r="G176" i="26"/>
  <c r="E177" i="26"/>
  <c r="G177" i="26"/>
  <c r="E178" i="26"/>
  <c r="G178" i="26"/>
  <c r="E179" i="26"/>
  <c r="G179" i="26"/>
  <c r="F180" i="26"/>
  <c r="G180" i="26"/>
  <c r="F181" i="26"/>
  <c r="G181" i="26"/>
  <c r="F182" i="26"/>
  <c r="G182" i="26"/>
  <c r="F183" i="26"/>
  <c r="G183" i="26"/>
  <c r="F184" i="26"/>
  <c r="G184" i="26"/>
  <c r="F185" i="26"/>
  <c r="G185" i="26"/>
  <c r="F186" i="26"/>
  <c r="G186" i="26"/>
  <c r="F187" i="26"/>
  <c r="G187" i="26"/>
  <c r="F188" i="26"/>
  <c r="G188" i="26"/>
  <c r="E189" i="26"/>
  <c r="F189" i="26"/>
  <c r="E190" i="26"/>
  <c r="F190" i="26"/>
  <c r="E191" i="26"/>
  <c r="F191" i="26"/>
  <c r="E192" i="26"/>
  <c r="F192" i="26"/>
  <c r="E193" i="26"/>
  <c r="F193" i="26"/>
  <c r="E194" i="26"/>
  <c r="F194" i="26"/>
  <c r="E195" i="26"/>
  <c r="F195" i="26"/>
  <c r="E196" i="26"/>
  <c r="F196" i="26"/>
  <c r="E197" i="26"/>
  <c r="F197" i="26"/>
  <c r="E198" i="26"/>
  <c r="F198" i="26"/>
  <c r="E199" i="26"/>
  <c r="F199" i="26"/>
  <c r="E200" i="26"/>
  <c r="F200" i="26"/>
  <c r="E201" i="26"/>
  <c r="F201" i="26"/>
  <c r="E202" i="26"/>
  <c r="G202" i="26"/>
  <c r="E203" i="26"/>
  <c r="G203" i="26"/>
  <c r="E204" i="26"/>
  <c r="G204" i="26"/>
  <c r="E205" i="26"/>
  <c r="G205" i="26"/>
  <c r="E206" i="26"/>
  <c r="G206" i="26"/>
  <c r="E207" i="26"/>
  <c r="G207" i="26"/>
  <c r="F208" i="26"/>
  <c r="G208" i="26"/>
  <c r="F209" i="26"/>
  <c r="G209" i="26"/>
  <c r="F210" i="26"/>
  <c r="G210" i="26"/>
  <c r="E211" i="26"/>
  <c r="F211" i="26"/>
  <c r="E212" i="26"/>
  <c r="F212" i="26"/>
  <c r="E213" i="26"/>
  <c r="F213" i="26"/>
  <c r="E214" i="26"/>
  <c r="F214" i="26"/>
  <c r="E215" i="26"/>
  <c r="F215" i="26"/>
  <c r="E216" i="26"/>
  <c r="F216" i="26"/>
  <c r="E217" i="26"/>
  <c r="G217" i="26"/>
  <c r="E218" i="26"/>
  <c r="G218" i="26"/>
  <c r="F219" i="26"/>
  <c r="G219" i="26"/>
  <c r="F220" i="26"/>
  <c r="G220" i="26"/>
  <c r="F221" i="26"/>
  <c r="G221" i="26"/>
  <c r="F222" i="26"/>
  <c r="G222" i="26"/>
  <c r="F223" i="26"/>
  <c r="G223" i="26"/>
  <c r="F224" i="26"/>
  <c r="G224" i="26"/>
  <c r="F225" i="26"/>
  <c r="G225" i="26"/>
  <c r="F226" i="26"/>
  <c r="G226" i="26"/>
  <c r="F227" i="26"/>
  <c r="G227" i="26"/>
  <c r="E231" i="26"/>
  <c r="F231" i="26"/>
  <c r="E232" i="26"/>
  <c r="G232" i="26"/>
  <c r="E233" i="26"/>
  <c r="G233" i="26"/>
  <c r="E234" i="26"/>
  <c r="G234" i="26"/>
  <c r="E235" i="26"/>
  <c r="G235" i="26"/>
  <c r="E236" i="26"/>
  <c r="G236" i="26"/>
  <c r="E237" i="26"/>
  <c r="G237" i="26"/>
  <c r="E238" i="26"/>
  <c r="G238" i="26"/>
  <c r="E239" i="26"/>
  <c r="G239" i="26"/>
  <c r="E240" i="26"/>
  <c r="G240" i="26"/>
  <c r="E241" i="26"/>
  <c r="G241" i="26"/>
  <c r="E242" i="26"/>
  <c r="G242" i="26"/>
  <c r="E243" i="26"/>
  <c r="G243" i="26"/>
  <c r="E244" i="26"/>
  <c r="G244" i="26"/>
  <c r="E245" i="26"/>
  <c r="G245" i="26"/>
  <c r="E246" i="26"/>
  <c r="G246" i="26"/>
  <c r="E247" i="26"/>
  <c r="G247" i="26"/>
  <c r="E248" i="26"/>
  <c r="G248" i="26"/>
  <c r="F250" i="26"/>
  <c r="G250" i="26"/>
  <c r="F251" i="26"/>
  <c r="G251" i="26"/>
  <c r="F252" i="26"/>
  <c r="G252" i="26"/>
  <c r="F253" i="26"/>
  <c r="G253" i="26"/>
  <c r="E254" i="26"/>
  <c r="F254" i="26"/>
  <c r="E255" i="26"/>
  <c r="F255" i="26"/>
  <c r="E256" i="26"/>
  <c r="G256" i="26"/>
  <c r="E257" i="26"/>
  <c r="G257" i="26"/>
  <c r="E258" i="26"/>
  <c r="G258" i="26"/>
  <c r="E259" i="26"/>
  <c r="G259" i="26"/>
  <c r="E260" i="26"/>
  <c r="G260" i="26"/>
  <c r="F261" i="26"/>
  <c r="G261" i="26"/>
  <c r="F262" i="26"/>
  <c r="G262" i="26"/>
  <c r="F263" i="26"/>
  <c r="G263" i="26"/>
  <c r="E264" i="26"/>
  <c r="F264" i="26"/>
  <c r="E265" i="26"/>
  <c r="F265" i="26"/>
  <c r="E266" i="26"/>
  <c r="F266" i="26"/>
  <c r="E267" i="26"/>
  <c r="F267" i="26"/>
  <c r="E268" i="26"/>
  <c r="F268" i="26"/>
  <c r="E269" i="26"/>
  <c r="F269" i="26"/>
  <c r="E270" i="26"/>
  <c r="G270" i="26"/>
  <c r="E271" i="26"/>
  <c r="G271" i="26"/>
  <c r="E272" i="26"/>
  <c r="G272" i="26"/>
  <c r="E273" i="26"/>
  <c r="G273" i="26"/>
  <c r="E274" i="26"/>
  <c r="G274" i="26"/>
  <c r="E275" i="26"/>
  <c r="G275" i="26"/>
  <c r="G19" i="26"/>
  <c r="F19" i="26"/>
  <c r="E94" i="3"/>
  <c r="F94" i="3"/>
  <c r="G94" i="3" s="1"/>
  <c r="H94" i="3"/>
  <c r="I94" i="3"/>
  <c r="J94" i="3" s="1"/>
  <c r="K94" i="3"/>
  <c r="L94" i="3"/>
  <c r="N94" i="3"/>
  <c r="O94" i="3"/>
  <c r="Q94" i="3"/>
  <c r="R94" i="3"/>
  <c r="S94" i="3" s="1"/>
  <c r="T94" i="3"/>
  <c r="U94" i="3"/>
  <c r="V94" i="3" s="1"/>
  <c r="W94" i="3"/>
  <c r="X94" i="3"/>
  <c r="Y94" i="3" s="1"/>
  <c r="Z94" i="3"/>
  <c r="AA94" i="3"/>
  <c r="AB94" i="3" s="1"/>
  <c r="AC94" i="3"/>
  <c r="AD94" i="3"/>
  <c r="AE94" i="3" s="1"/>
  <c r="AF94" i="3"/>
  <c r="AG94" i="3"/>
  <c r="AH94" i="3" s="1"/>
  <c r="E129" i="3"/>
  <c r="F129" i="3"/>
  <c r="G129" i="3" s="1"/>
  <c r="H129" i="3"/>
  <c r="I129" i="3"/>
  <c r="J129" i="3" s="1"/>
  <c r="K129" i="3"/>
  <c r="L129" i="3"/>
  <c r="M129" i="3" s="1"/>
  <c r="N129" i="3"/>
  <c r="O129" i="3"/>
  <c r="Q129" i="3"/>
  <c r="R129" i="3"/>
  <c r="S129" i="3" s="1"/>
  <c r="T129" i="3"/>
  <c r="U129" i="3"/>
  <c r="V129" i="3" s="1"/>
  <c r="W129" i="3"/>
  <c r="X129" i="3"/>
  <c r="Y129" i="3" s="1"/>
  <c r="Z129" i="3"/>
  <c r="AA129" i="3"/>
  <c r="AB129" i="3" s="1"/>
  <c r="AC129" i="3"/>
  <c r="AD129" i="3"/>
  <c r="AE129" i="3" s="1"/>
  <c r="AF129" i="3"/>
  <c r="AG129" i="3"/>
  <c r="AH129" i="3" s="1"/>
  <c r="E130" i="3"/>
  <c r="F130" i="3"/>
  <c r="G130" i="3" s="1"/>
  <c r="H130" i="3"/>
  <c r="I130" i="3"/>
  <c r="J130" i="3" s="1"/>
  <c r="K130" i="3"/>
  <c r="L130" i="3"/>
  <c r="M130" i="3" s="1"/>
  <c r="N130" i="3"/>
  <c r="O130" i="3"/>
  <c r="Q130" i="3"/>
  <c r="R130" i="3"/>
  <c r="S130" i="3" s="1"/>
  <c r="T130" i="3"/>
  <c r="U130" i="3"/>
  <c r="V130" i="3" s="1"/>
  <c r="W130" i="3"/>
  <c r="X130" i="3"/>
  <c r="Y130" i="3" s="1"/>
  <c r="Z130" i="3"/>
  <c r="AA130" i="3"/>
  <c r="AB130" i="3" s="1"/>
  <c r="AC130" i="3"/>
  <c r="AD130" i="3"/>
  <c r="AE130" i="3" s="1"/>
  <c r="AF130" i="3"/>
  <c r="AG130" i="3"/>
  <c r="AH130" i="3" s="1"/>
  <c r="O75" i="20"/>
  <c r="P75" i="20"/>
  <c r="S75" i="20" s="1"/>
  <c r="Q75" i="20"/>
  <c r="O129" i="20"/>
  <c r="P129" i="20"/>
  <c r="S129" i="20" s="1"/>
  <c r="O130" i="20"/>
  <c r="P130" i="20"/>
  <c r="S130" i="20" s="1"/>
  <c r="O60" i="22"/>
  <c r="P60" i="22"/>
  <c r="Q60" i="22" s="1"/>
  <c r="O99" i="22"/>
  <c r="P99" i="22"/>
  <c r="Q99" i="22"/>
  <c r="R99" i="22"/>
  <c r="S99" i="22"/>
  <c r="T99" i="22"/>
  <c r="O129" i="22"/>
  <c r="P129" i="22"/>
  <c r="S129" i="22" s="1"/>
  <c r="Q129" i="22"/>
  <c r="T129" i="22"/>
  <c r="O130" i="22"/>
  <c r="P130" i="22"/>
  <c r="R130" i="22" s="1"/>
  <c r="U58" i="24" l="1"/>
  <c r="U99" i="22"/>
  <c r="T60" i="22"/>
  <c r="U102" i="22"/>
  <c r="T130" i="22"/>
  <c r="Q130" i="22"/>
  <c r="R129" i="22"/>
  <c r="R129" i="20"/>
  <c r="T75" i="20"/>
  <c r="Q129" i="20"/>
  <c r="R75" i="20"/>
  <c r="U75" i="20" s="1"/>
  <c r="S60" i="22"/>
  <c r="R60" i="22"/>
  <c r="U60" i="22" s="1"/>
  <c r="R130" i="20"/>
  <c r="Q130" i="20"/>
  <c r="AI80" i="3"/>
  <c r="AJ36" i="5"/>
  <c r="AK36" i="5" s="1"/>
  <c r="AI101" i="3"/>
  <c r="AO68" i="5"/>
  <c r="F57" i="26" s="1"/>
  <c r="AI72" i="5"/>
  <c r="AJ97" i="3"/>
  <c r="AL97" i="3" s="1"/>
  <c r="AJ80" i="3"/>
  <c r="AN80" i="3" s="1"/>
  <c r="AM101" i="3"/>
  <c r="AL101" i="3"/>
  <c r="AN101" i="3"/>
  <c r="AK101" i="3"/>
  <c r="P130" i="3"/>
  <c r="AI130" i="3" s="1"/>
  <c r="M94" i="3"/>
  <c r="P94" i="3"/>
  <c r="P129" i="3"/>
  <c r="AI129" i="3" s="1"/>
  <c r="U77" i="23"/>
  <c r="U34" i="23"/>
  <c r="AK72" i="5"/>
  <c r="AL72" i="5"/>
  <c r="AN72" i="5"/>
  <c r="AM72" i="5"/>
  <c r="S130" i="22"/>
  <c r="U129" i="22"/>
  <c r="T130" i="20"/>
  <c r="T129" i="20"/>
  <c r="U129" i="20"/>
  <c r="O125" i="20"/>
  <c r="P125" i="20"/>
  <c r="S125" i="20" s="1"/>
  <c r="O97" i="20"/>
  <c r="P97" i="20"/>
  <c r="S97" i="20" s="1"/>
  <c r="O49" i="20"/>
  <c r="P49" i="20"/>
  <c r="S49" i="20" s="1"/>
  <c r="O37" i="20"/>
  <c r="P37" i="20"/>
  <c r="S37" i="20" s="1"/>
  <c r="O46" i="20"/>
  <c r="P46" i="20"/>
  <c r="S46" i="20" s="1"/>
  <c r="O17" i="20"/>
  <c r="P17" i="20"/>
  <c r="S17" i="20" s="1"/>
  <c r="O102" i="20"/>
  <c r="P102" i="20"/>
  <c r="S102" i="20" s="1"/>
  <c r="O105" i="20"/>
  <c r="P105" i="20"/>
  <c r="S105" i="20" s="1"/>
  <c r="O110" i="20"/>
  <c r="P110" i="20"/>
  <c r="S110" i="20" s="1"/>
  <c r="E65" i="3"/>
  <c r="F65" i="3"/>
  <c r="G65" i="3" s="1"/>
  <c r="H65" i="3"/>
  <c r="I65" i="3"/>
  <c r="K65" i="3"/>
  <c r="L65" i="3"/>
  <c r="M65" i="3" s="1"/>
  <c r="N65" i="3"/>
  <c r="O65" i="3"/>
  <c r="P65" i="3" s="1"/>
  <c r="Q65" i="3"/>
  <c r="R65" i="3"/>
  <c r="T65" i="3"/>
  <c r="U65" i="3"/>
  <c r="W65" i="3"/>
  <c r="X65" i="3"/>
  <c r="Z65" i="3"/>
  <c r="AA65" i="3"/>
  <c r="AB65" i="3" s="1"/>
  <c r="AC65" i="3"/>
  <c r="AD65" i="3"/>
  <c r="AF65" i="3"/>
  <c r="AG65" i="3"/>
  <c r="AH65" i="3" s="1"/>
  <c r="O51" i="22"/>
  <c r="P51" i="22"/>
  <c r="S51" i="22" s="1"/>
  <c r="E86" i="3"/>
  <c r="F86" i="3"/>
  <c r="G86" i="3" s="1"/>
  <c r="H86" i="3"/>
  <c r="I86" i="3"/>
  <c r="J86" i="3" s="1"/>
  <c r="K86" i="3"/>
  <c r="L86" i="3"/>
  <c r="M86" i="3" s="1"/>
  <c r="N86" i="3"/>
  <c r="O86" i="3"/>
  <c r="P86" i="3" s="1"/>
  <c r="Q86" i="3"/>
  <c r="R86" i="3"/>
  <c r="S86" i="3" s="1"/>
  <c r="T86" i="3"/>
  <c r="U86" i="3"/>
  <c r="W86" i="3"/>
  <c r="X86" i="3"/>
  <c r="Y86" i="3" s="1"/>
  <c r="Z86" i="3"/>
  <c r="AA86" i="3"/>
  <c r="AC86" i="3"/>
  <c r="AD86" i="3"/>
  <c r="AE86" i="3" s="1"/>
  <c r="AF86" i="3"/>
  <c r="AG86" i="3"/>
  <c r="AH86" i="3" s="1"/>
  <c r="E56" i="8"/>
  <c r="F56" i="8"/>
  <c r="G56" i="8" s="1"/>
  <c r="H56" i="8"/>
  <c r="I56" i="8"/>
  <c r="K56" i="8"/>
  <c r="L56" i="8"/>
  <c r="M56" i="8" s="1"/>
  <c r="N56" i="8"/>
  <c r="O56" i="8"/>
  <c r="P56" i="8" s="1"/>
  <c r="Q56" i="8"/>
  <c r="R56" i="8"/>
  <c r="S56" i="8" s="1"/>
  <c r="T56" i="8"/>
  <c r="U56" i="8"/>
  <c r="W56" i="8"/>
  <c r="X56" i="8"/>
  <c r="Y56" i="8" s="1"/>
  <c r="Z56" i="8"/>
  <c r="AA56" i="8"/>
  <c r="AB56" i="8" s="1"/>
  <c r="AC56" i="8"/>
  <c r="AD56" i="8"/>
  <c r="AE56" i="8" s="1"/>
  <c r="AF56" i="8"/>
  <c r="AG56" i="8"/>
  <c r="AH56" i="8" s="1"/>
  <c r="O55" i="19"/>
  <c r="P55" i="19"/>
  <c r="S55" i="19" s="1"/>
  <c r="E69" i="5"/>
  <c r="F69" i="5"/>
  <c r="G69" i="5" s="1"/>
  <c r="H69" i="5"/>
  <c r="I69" i="5"/>
  <c r="J69" i="5" s="1"/>
  <c r="K69" i="5"/>
  <c r="L69" i="5"/>
  <c r="M69" i="5" s="1"/>
  <c r="N69" i="5"/>
  <c r="O69" i="5"/>
  <c r="P69" i="5" s="1"/>
  <c r="Q69" i="5"/>
  <c r="R69" i="5"/>
  <c r="S69" i="5" s="1"/>
  <c r="T69" i="5"/>
  <c r="U69" i="5"/>
  <c r="W69" i="5"/>
  <c r="X69" i="5"/>
  <c r="Y69" i="5" s="1"/>
  <c r="Z69" i="5"/>
  <c r="AA69" i="5"/>
  <c r="AB69" i="5" s="1"/>
  <c r="AC69" i="5"/>
  <c r="AD69" i="5"/>
  <c r="AE69" i="5" s="1"/>
  <c r="AF69" i="5"/>
  <c r="AG69" i="5"/>
  <c r="AH69" i="5" s="1"/>
  <c r="O68" i="23"/>
  <c r="P68" i="23"/>
  <c r="S68" i="23" s="1"/>
  <c r="O70" i="24"/>
  <c r="P70" i="24"/>
  <c r="S70" i="24" s="1"/>
  <c r="O14" i="24"/>
  <c r="P14" i="24"/>
  <c r="S14" i="24" s="1"/>
  <c r="T14" i="24"/>
  <c r="AE65" i="3" l="1"/>
  <c r="U130" i="22"/>
  <c r="U130" i="20"/>
  <c r="J65" i="3"/>
  <c r="AN36" i="5"/>
  <c r="J56" i="8"/>
  <c r="AM36" i="5"/>
  <c r="AL36" i="5"/>
  <c r="AB86" i="3"/>
  <c r="Y65" i="3"/>
  <c r="AM97" i="3"/>
  <c r="AN97" i="3"/>
  <c r="AK97" i="3"/>
  <c r="AM80" i="3"/>
  <c r="AK80" i="3"/>
  <c r="AL80" i="3"/>
  <c r="AO101" i="3"/>
  <c r="AJ130" i="3"/>
  <c r="AM130" i="3" s="1"/>
  <c r="AI94" i="3"/>
  <c r="AJ94" i="3"/>
  <c r="AN94" i="3" s="1"/>
  <c r="AJ129" i="3"/>
  <c r="AL129" i="3" s="1"/>
  <c r="S65" i="3"/>
  <c r="AO72" i="5"/>
  <c r="R14" i="24"/>
  <c r="T70" i="24"/>
  <c r="Q14" i="24"/>
  <c r="R70" i="24"/>
  <c r="Q70" i="24"/>
  <c r="Q55" i="19"/>
  <c r="T110" i="20"/>
  <c r="R110" i="20"/>
  <c r="Q17" i="20"/>
  <c r="Q110" i="20"/>
  <c r="Q37" i="20"/>
  <c r="T49" i="20"/>
  <c r="R49" i="20"/>
  <c r="Q49" i="20"/>
  <c r="V86" i="3"/>
  <c r="T105" i="20"/>
  <c r="T97" i="20"/>
  <c r="R105" i="20"/>
  <c r="R102" i="20"/>
  <c r="T17" i="20"/>
  <c r="R97" i="20"/>
  <c r="T125" i="20"/>
  <c r="Q105" i="20"/>
  <c r="Q102" i="20"/>
  <c r="R17" i="20"/>
  <c r="Q97" i="20"/>
  <c r="R125" i="20"/>
  <c r="Q125" i="20"/>
  <c r="T37" i="20"/>
  <c r="R37" i="20"/>
  <c r="T46" i="20"/>
  <c r="R46" i="20"/>
  <c r="Q46" i="20"/>
  <c r="V56" i="8"/>
  <c r="AI56" i="8" s="1"/>
  <c r="V65" i="3"/>
  <c r="V69" i="5"/>
  <c r="AI69" i="5" s="1"/>
  <c r="T51" i="22"/>
  <c r="R51" i="22"/>
  <c r="Q51" i="22"/>
  <c r="T102" i="20"/>
  <c r="T55" i="19"/>
  <c r="R55" i="19"/>
  <c r="T68" i="23"/>
  <c r="R68" i="23"/>
  <c r="Q68" i="23"/>
  <c r="E43" i="5"/>
  <c r="F43" i="5"/>
  <c r="G43" i="5" s="1"/>
  <c r="H43" i="5"/>
  <c r="I43" i="5"/>
  <c r="J43" i="5" s="1"/>
  <c r="K43" i="5"/>
  <c r="L43" i="5"/>
  <c r="M43" i="5" s="1"/>
  <c r="N43" i="5"/>
  <c r="O43" i="5"/>
  <c r="P43" i="5" s="1"/>
  <c r="Q43" i="5"/>
  <c r="R43" i="5"/>
  <c r="S43" i="5" s="1"/>
  <c r="T43" i="5"/>
  <c r="U43" i="5"/>
  <c r="W43" i="5"/>
  <c r="X43" i="5"/>
  <c r="Y43" i="5" s="1"/>
  <c r="Z43" i="5"/>
  <c r="AA43" i="5"/>
  <c r="AC43" i="5"/>
  <c r="AD43" i="5"/>
  <c r="AE43" i="5" s="1"/>
  <c r="AF43" i="5"/>
  <c r="AG43" i="5"/>
  <c r="AH43" i="5" s="1"/>
  <c r="O40" i="23"/>
  <c r="P40" i="23"/>
  <c r="S40" i="23" s="1"/>
  <c r="O60" i="24"/>
  <c r="P60" i="24"/>
  <c r="S60" i="24" s="1"/>
  <c r="E59" i="3"/>
  <c r="F59" i="3"/>
  <c r="G59" i="3" s="1"/>
  <c r="H59" i="3"/>
  <c r="I59" i="3"/>
  <c r="J59" i="3" s="1"/>
  <c r="K59" i="3"/>
  <c r="L59" i="3"/>
  <c r="M59" i="3" s="1"/>
  <c r="N59" i="3"/>
  <c r="O59" i="3"/>
  <c r="P59" i="3" s="1"/>
  <c r="Q59" i="3"/>
  <c r="R59" i="3"/>
  <c r="T59" i="3"/>
  <c r="U59" i="3"/>
  <c r="V59" i="3" s="1"/>
  <c r="W59" i="3"/>
  <c r="X59" i="3"/>
  <c r="Z59" i="3"/>
  <c r="AA59" i="3"/>
  <c r="AC59" i="3"/>
  <c r="AD59" i="3"/>
  <c r="AE59" i="3" s="1"/>
  <c r="AF59" i="3"/>
  <c r="AG59" i="3"/>
  <c r="AH59" i="3" s="1"/>
  <c r="O48" i="20"/>
  <c r="P48" i="20"/>
  <c r="S48" i="20" s="1"/>
  <c r="E109" i="3"/>
  <c r="F109" i="3"/>
  <c r="G109" i="3" s="1"/>
  <c r="H109" i="3"/>
  <c r="I109" i="3"/>
  <c r="J109" i="3" s="1"/>
  <c r="K109" i="3"/>
  <c r="L109" i="3"/>
  <c r="M109" i="3" s="1"/>
  <c r="N109" i="3"/>
  <c r="O109" i="3"/>
  <c r="P109" i="3" s="1"/>
  <c r="Q109" i="3"/>
  <c r="R109" i="3"/>
  <c r="S109" i="3" s="1"/>
  <c r="T109" i="3"/>
  <c r="U109" i="3"/>
  <c r="V109" i="3" s="1"/>
  <c r="W109" i="3"/>
  <c r="X109" i="3"/>
  <c r="Y109" i="3" s="1"/>
  <c r="Z109" i="3"/>
  <c r="AA109" i="3"/>
  <c r="AC109" i="3"/>
  <c r="AD109" i="3"/>
  <c r="AE109" i="3" s="1"/>
  <c r="AF109" i="3"/>
  <c r="AG109" i="3"/>
  <c r="AH109" i="3" s="1"/>
  <c r="O118" i="22"/>
  <c r="P118" i="22"/>
  <c r="S118" i="22" s="1"/>
  <c r="U55" i="19" l="1"/>
  <c r="AJ86" i="3"/>
  <c r="AN86" i="3" s="1"/>
  <c r="AO36" i="5"/>
  <c r="Y59" i="3"/>
  <c r="AO97" i="3"/>
  <c r="E91" i="26" s="1"/>
  <c r="AO80" i="3"/>
  <c r="E41" i="26" s="1"/>
  <c r="AK130" i="3"/>
  <c r="AM129" i="3"/>
  <c r="AL130" i="3"/>
  <c r="E92" i="26"/>
  <c r="AN130" i="3"/>
  <c r="AM94" i="3"/>
  <c r="AL94" i="3"/>
  <c r="AK94" i="3"/>
  <c r="AN129" i="3"/>
  <c r="AK129" i="3"/>
  <c r="AI65" i="3"/>
  <c r="F98" i="26"/>
  <c r="F56" i="26"/>
  <c r="U14" i="24"/>
  <c r="Q40" i="23"/>
  <c r="U70" i="24"/>
  <c r="R60" i="24"/>
  <c r="Q60" i="24"/>
  <c r="AJ69" i="5"/>
  <c r="AL69" i="5" s="1"/>
  <c r="U110" i="20"/>
  <c r="U17" i="20"/>
  <c r="U97" i="20"/>
  <c r="U49" i="20"/>
  <c r="U105" i="20"/>
  <c r="AI86" i="3"/>
  <c r="U102" i="20"/>
  <c r="U125" i="20"/>
  <c r="Q118" i="22"/>
  <c r="U37" i="20"/>
  <c r="AJ56" i="8"/>
  <c r="AL56" i="8" s="1"/>
  <c r="AJ65" i="3"/>
  <c r="AN65" i="3" s="1"/>
  <c r="U46" i="20"/>
  <c r="V43" i="5"/>
  <c r="U51" i="22"/>
  <c r="S59" i="3"/>
  <c r="U68" i="23"/>
  <c r="T40" i="23"/>
  <c r="R40" i="23"/>
  <c r="AB43" i="5"/>
  <c r="Q48" i="20"/>
  <c r="AB109" i="3"/>
  <c r="AI109" i="3" s="1"/>
  <c r="T60" i="24"/>
  <c r="AB59" i="3"/>
  <c r="R48" i="20"/>
  <c r="T48" i="20"/>
  <c r="T118" i="22"/>
  <c r="R118" i="22"/>
  <c r="E30" i="3"/>
  <c r="AL86" i="3" l="1"/>
  <c r="AK86" i="3"/>
  <c r="AM86" i="3"/>
  <c r="AO130" i="3"/>
  <c r="E263" i="26" s="1"/>
  <c r="AO94" i="3"/>
  <c r="E261" i="26" s="1"/>
  <c r="AO129" i="3"/>
  <c r="E262" i="26" s="1"/>
  <c r="U40" i="23"/>
  <c r="U60" i="24"/>
  <c r="AM69" i="5"/>
  <c r="AK69" i="5"/>
  <c r="AN69" i="5"/>
  <c r="AK56" i="8"/>
  <c r="U48" i="20"/>
  <c r="AI59" i="3"/>
  <c r="AN56" i="8"/>
  <c r="AM56" i="8"/>
  <c r="AL65" i="3"/>
  <c r="AK65" i="3"/>
  <c r="AM65" i="3"/>
  <c r="AI43" i="5"/>
  <c r="AJ43" i="5"/>
  <c r="AM43" i="5" s="1"/>
  <c r="AJ109" i="3"/>
  <c r="AN109" i="3" s="1"/>
  <c r="AJ59" i="3"/>
  <c r="AN59" i="3" s="1"/>
  <c r="U118" i="22"/>
  <c r="E49" i="3"/>
  <c r="F49" i="3"/>
  <c r="G49" i="3" s="1"/>
  <c r="H49" i="3"/>
  <c r="I49" i="3"/>
  <c r="J49" i="3" s="1"/>
  <c r="K49" i="3"/>
  <c r="L49" i="3"/>
  <c r="M49" i="3" s="1"/>
  <c r="N49" i="3"/>
  <c r="O49" i="3"/>
  <c r="Q49" i="3"/>
  <c r="R49" i="3"/>
  <c r="S49" i="3" s="1"/>
  <c r="T49" i="3"/>
  <c r="U49" i="3"/>
  <c r="V49" i="3" s="1"/>
  <c r="W49" i="3"/>
  <c r="X49" i="3"/>
  <c r="Y49" i="3" s="1"/>
  <c r="Z49" i="3"/>
  <c r="AA49" i="3"/>
  <c r="AB49" i="3" s="1"/>
  <c r="AC49" i="3"/>
  <c r="AD49" i="3"/>
  <c r="AF49" i="3"/>
  <c r="AG49" i="3"/>
  <c r="AH49" i="3" s="1"/>
  <c r="E87" i="3"/>
  <c r="F87" i="3"/>
  <c r="G87" i="3" s="1"/>
  <c r="H87" i="3"/>
  <c r="I87" i="3"/>
  <c r="J87" i="3" s="1"/>
  <c r="K87" i="3"/>
  <c r="L87" i="3"/>
  <c r="M87" i="3" s="1"/>
  <c r="N87" i="3"/>
  <c r="O87" i="3"/>
  <c r="Q87" i="3"/>
  <c r="R87" i="3"/>
  <c r="S87" i="3" s="1"/>
  <c r="T87" i="3"/>
  <c r="U87" i="3"/>
  <c r="V87" i="3" s="1"/>
  <c r="W87" i="3"/>
  <c r="X87" i="3"/>
  <c r="Y87" i="3" s="1"/>
  <c r="Z87" i="3"/>
  <c r="AA87" i="3"/>
  <c r="AC87" i="3"/>
  <c r="AD87" i="3"/>
  <c r="AE87" i="3" s="1"/>
  <c r="AF87" i="3"/>
  <c r="AG87" i="3"/>
  <c r="AH87" i="3" s="1"/>
  <c r="E113" i="3"/>
  <c r="F113" i="3"/>
  <c r="G113" i="3" s="1"/>
  <c r="H113" i="3"/>
  <c r="I113" i="3"/>
  <c r="J113" i="3" s="1"/>
  <c r="K113" i="3"/>
  <c r="L113" i="3"/>
  <c r="M113" i="3" s="1"/>
  <c r="N113" i="3"/>
  <c r="O113" i="3"/>
  <c r="Q113" i="3"/>
  <c r="R113" i="3"/>
  <c r="S113" i="3" s="1"/>
  <c r="T113" i="3"/>
  <c r="U113" i="3"/>
  <c r="V113" i="3" s="1"/>
  <c r="W113" i="3"/>
  <c r="X113" i="3"/>
  <c r="Y113" i="3" s="1"/>
  <c r="Z113" i="3"/>
  <c r="AA113" i="3"/>
  <c r="AB113" i="3" s="1"/>
  <c r="AC113" i="3"/>
  <c r="AD113" i="3"/>
  <c r="AE113" i="3" s="1"/>
  <c r="AF113" i="3"/>
  <c r="AG113" i="3"/>
  <c r="AH113" i="3" s="1"/>
  <c r="O6" i="20"/>
  <c r="P6" i="20"/>
  <c r="S6" i="20" s="1"/>
  <c r="O24" i="20"/>
  <c r="P24" i="20"/>
  <c r="S24" i="20" s="1"/>
  <c r="O82" i="20"/>
  <c r="P82" i="20"/>
  <c r="R82" i="20" s="1"/>
  <c r="O112" i="20"/>
  <c r="P112" i="20"/>
  <c r="S112" i="20" s="1"/>
  <c r="O64" i="22"/>
  <c r="P64" i="22"/>
  <c r="S64" i="22" s="1"/>
  <c r="O87" i="22"/>
  <c r="P87" i="22"/>
  <c r="S87" i="22" s="1"/>
  <c r="O112" i="22"/>
  <c r="P112" i="22"/>
  <c r="S112" i="22" s="1"/>
  <c r="E33" i="3"/>
  <c r="F33" i="3"/>
  <c r="G33" i="3" s="1"/>
  <c r="H33" i="3"/>
  <c r="I33" i="3"/>
  <c r="J33" i="3" s="1"/>
  <c r="K33" i="3"/>
  <c r="L33" i="3"/>
  <c r="N33" i="3"/>
  <c r="O33" i="3"/>
  <c r="Q33" i="3"/>
  <c r="R33" i="3"/>
  <c r="S33" i="3" s="1"/>
  <c r="T33" i="3"/>
  <c r="U33" i="3"/>
  <c r="V33" i="3" s="1"/>
  <c r="W33" i="3"/>
  <c r="X33" i="3"/>
  <c r="AA33" i="3"/>
  <c r="AB33" i="3" s="1"/>
  <c r="AC33" i="3"/>
  <c r="AD33" i="3"/>
  <c r="AF33" i="3"/>
  <c r="AG33" i="3"/>
  <c r="AH33" i="3" s="1"/>
  <c r="O39" i="22"/>
  <c r="P39" i="22"/>
  <c r="S39" i="22" s="1"/>
  <c r="O31" i="20"/>
  <c r="P31" i="20"/>
  <c r="S31" i="20" s="1"/>
  <c r="E46" i="8"/>
  <c r="F46" i="8"/>
  <c r="G46" i="8" s="1"/>
  <c r="H46" i="8"/>
  <c r="I46" i="8"/>
  <c r="J46" i="8" s="1"/>
  <c r="K46" i="8"/>
  <c r="L46" i="8"/>
  <c r="M46" i="8" s="1"/>
  <c r="N46" i="8"/>
  <c r="O46" i="8"/>
  <c r="Q46" i="8"/>
  <c r="R46" i="8"/>
  <c r="T46" i="8"/>
  <c r="U46" i="8"/>
  <c r="W46" i="8"/>
  <c r="X46" i="8"/>
  <c r="Y46" i="8" s="1"/>
  <c r="Z46" i="8"/>
  <c r="AA46" i="8"/>
  <c r="AB46" i="8" s="1"/>
  <c r="AC46" i="8"/>
  <c r="AD46" i="8"/>
  <c r="AF46" i="8"/>
  <c r="AG46" i="8"/>
  <c r="AH46" i="8" s="1"/>
  <c r="O46" i="19"/>
  <c r="P46" i="19"/>
  <c r="S46" i="19" s="1"/>
  <c r="O40" i="21"/>
  <c r="P40" i="21"/>
  <c r="S40" i="21" s="1"/>
  <c r="E62" i="8"/>
  <c r="F62" i="8"/>
  <c r="G62" i="8" s="1"/>
  <c r="H62" i="8"/>
  <c r="I62" i="8"/>
  <c r="J62" i="8" s="1"/>
  <c r="K62" i="8"/>
  <c r="L62" i="8"/>
  <c r="M62" i="8" s="1"/>
  <c r="N62" i="8"/>
  <c r="O62" i="8"/>
  <c r="Q62" i="8"/>
  <c r="R62" i="8"/>
  <c r="S62" i="8" s="1"/>
  <c r="T62" i="8"/>
  <c r="U62" i="8"/>
  <c r="V62" i="8" s="1"/>
  <c r="W62" i="8"/>
  <c r="X62" i="8"/>
  <c r="Y62" i="8" s="1"/>
  <c r="Z62" i="8"/>
  <c r="AA62" i="8"/>
  <c r="AB62" i="8" s="1"/>
  <c r="AC62" i="8"/>
  <c r="AD62" i="8"/>
  <c r="AE62" i="8" s="1"/>
  <c r="AF62" i="8"/>
  <c r="AG62" i="8"/>
  <c r="AH62" i="8" s="1"/>
  <c r="O62" i="19"/>
  <c r="P62" i="19"/>
  <c r="S62" i="19" s="1"/>
  <c r="O58" i="21"/>
  <c r="P58" i="21"/>
  <c r="S58" i="21" s="1"/>
  <c r="E35" i="8"/>
  <c r="F35" i="8"/>
  <c r="H35" i="8"/>
  <c r="I35" i="8"/>
  <c r="K35" i="8"/>
  <c r="L35" i="8"/>
  <c r="N35" i="8"/>
  <c r="O35" i="8"/>
  <c r="Q35" i="8"/>
  <c r="R35" i="8"/>
  <c r="S35" i="8" s="1"/>
  <c r="T35" i="8"/>
  <c r="U35" i="8"/>
  <c r="W35" i="8"/>
  <c r="X35" i="8"/>
  <c r="Z35" i="8"/>
  <c r="AA35" i="8"/>
  <c r="AC35" i="8"/>
  <c r="AD35" i="8"/>
  <c r="AF35" i="8"/>
  <c r="AG35" i="8"/>
  <c r="AH35" i="8" s="1"/>
  <c r="O32" i="19"/>
  <c r="P32" i="19"/>
  <c r="S32" i="19" s="1"/>
  <c r="O48" i="21"/>
  <c r="P48" i="21"/>
  <c r="S48" i="21" s="1"/>
  <c r="E40" i="8"/>
  <c r="F40" i="8"/>
  <c r="G40" i="8" s="1"/>
  <c r="H40" i="8"/>
  <c r="I40" i="8"/>
  <c r="J40" i="8" s="1"/>
  <c r="K40" i="8"/>
  <c r="L40" i="8"/>
  <c r="N40" i="8"/>
  <c r="O40" i="8"/>
  <c r="Q40" i="8"/>
  <c r="R40" i="8"/>
  <c r="S40" i="8" s="1"/>
  <c r="T40" i="8"/>
  <c r="U40" i="8"/>
  <c r="V40" i="8" s="1"/>
  <c r="W40" i="8"/>
  <c r="X40" i="8"/>
  <c r="Y40" i="8" s="1"/>
  <c r="Z40" i="8"/>
  <c r="AA40" i="8"/>
  <c r="AC40" i="8"/>
  <c r="AD40" i="8"/>
  <c r="AE40" i="8" s="1"/>
  <c r="AF40" i="8"/>
  <c r="AG40" i="8"/>
  <c r="AH40" i="8" s="1"/>
  <c r="O40" i="19"/>
  <c r="P40" i="19"/>
  <c r="S40" i="19" s="1"/>
  <c r="O35" i="21"/>
  <c r="P35" i="21"/>
  <c r="S35" i="21" s="1"/>
  <c r="E40" i="5"/>
  <c r="F40" i="5"/>
  <c r="G40" i="5" s="1"/>
  <c r="H40" i="5"/>
  <c r="I40" i="5"/>
  <c r="J40" i="5" s="1"/>
  <c r="K40" i="5"/>
  <c r="L40" i="5"/>
  <c r="M40" i="5" s="1"/>
  <c r="N40" i="5"/>
  <c r="O40" i="5"/>
  <c r="Q40" i="5"/>
  <c r="R40" i="5"/>
  <c r="S40" i="5" s="1"/>
  <c r="T40" i="5"/>
  <c r="U40" i="5"/>
  <c r="W40" i="5"/>
  <c r="X40" i="5"/>
  <c r="Z40" i="5"/>
  <c r="AA40" i="5"/>
  <c r="AB40" i="5" s="1"/>
  <c r="AC40" i="5"/>
  <c r="AD40" i="5"/>
  <c r="AE40" i="5" s="1"/>
  <c r="AF40" i="5"/>
  <c r="AG40" i="5"/>
  <c r="AH40" i="5" s="1"/>
  <c r="O38" i="23"/>
  <c r="P38" i="23"/>
  <c r="S38" i="23" s="1"/>
  <c r="O57" i="23"/>
  <c r="P57" i="23"/>
  <c r="S57" i="23" s="1"/>
  <c r="E58" i="5"/>
  <c r="F58" i="5"/>
  <c r="G58" i="5" s="1"/>
  <c r="H58" i="5"/>
  <c r="I58" i="5"/>
  <c r="J58" i="5" s="1"/>
  <c r="K58" i="5"/>
  <c r="L58" i="5"/>
  <c r="M58" i="5" s="1"/>
  <c r="N58" i="5"/>
  <c r="O58" i="5"/>
  <c r="Q58" i="5"/>
  <c r="R58" i="5"/>
  <c r="S58" i="5" s="1"/>
  <c r="T58" i="5"/>
  <c r="U58" i="5"/>
  <c r="V58" i="5" s="1"/>
  <c r="W58" i="5"/>
  <c r="X58" i="5"/>
  <c r="Y58" i="5" s="1"/>
  <c r="Z58" i="5"/>
  <c r="AA58" i="5"/>
  <c r="AB58" i="5" s="1"/>
  <c r="AC58" i="5"/>
  <c r="AD58" i="5"/>
  <c r="AE58" i="5" s="1"/>
  <c r="AF58" i="5"/>
  <c r="AG58" i="5"/>
  <c r="AH58" i="5" s="1"/>
  <c r="O59" i="24"/>
  <c r="P59" i="24"/>
  <c r="S59" i="24" s="1"/>
  <c r="O36" i="24"/>
  <c r="O57" i="24"/>
  <c r="P57" i="24"/>
  <c r="S57" i="24" s="1"/>
  <c r="AE35" i="8" l="1"/>
  <c r="J35" i="8"/>
  <c r="AE49" i="3"/>
  <c r="AE33" i="3"/>
  <c r="AE46" i="8"/>
  <c r="AO86" i="3"/>
  <c r="E136" i="26" s="1"/>
  <c r="Y33" i="3"/>
  <c r="Y35" i="8"/>
  <c r="Y40" i="5"/>
  <c r="S46" i="8"/>
  <c r="AO56" i="8"/>
  <c r="G255" i="26" s="1"/>
  <c r="V35" i="8"/>
  <c r="AO69" i="5"/>
  <c r="F259" i="26" s="1"/>
  <c r="R57" i="23"/>
  <c r="T57" i="24"/>
  <c r="R57" i="24"/>
  <c r="Q57" i="23"/>
  <c r="Q57" i="24"/>
  <c r="Q59" i="24"/>
  <c r="V40" i="5"/>
  <c r="T87" i="22"/>
  <c r="Q6" i="20"/>
  <c r="T82" i="20"/>
  <c r="AO65" i="3"/>
  <c r="E251" i="26" s="1"/>
  <c r="T6" i="20"/>
  <c r="V46" i="8"/>
  <c r="R112" i="22"/>
  <c r="Q39" i="22"/>
  <c r="R24" i="20"/>
  <c r="R6" i="20"/>
  <c r="R112" i="20"/>
  <c r="Q112" i="20"/>
  <c r="P49" i="3"/>
  <c r="AM109" i="3"/>
  <c r="R38" i="23"/>
  <c r="Q38" i="23"/>
  <c r="T59" i="24"/>
  <c r="R59" i="24"/>
  <c r="AL43" i="5"/>
  <c r="AK43" i="5"/>
  <c r="AN43" i="5"/>
  <c r="AB40" i="8"/>
  <c r="AB35" i="8"/>
  <c r="AL109" i="3"/>
  <c r="AK109" i="3"/>
  <c r="AK59" i="3"/>
  <c r="AM59" i="3"/>
  <c r="AL59" i="3"/>
  <c r="P33" i="3"/>
  <c r="AB87" i="3"/>
  <c r="P40" i="5"/>
  <c r="P58" i="5"/>
  <c r="AJ58" i="5" s="1"/>
  <c r="P113" i="3"/>
  <c r="AI113" i="3" s="1"/>
  <c r="P87" i="3"/>
  <c r="T112" i="22"/>
  <c r="Q112" i="22"/>
  <c r="R87" i="22"/>
  <c r="T64" i="22"/>
  <c r="T39" i="22"/>
  <c r="Q87" i="22"/>
  <c r="R64" i="22"/>
  <c r="R39" i="22"/>
  <c r="Q64" i="22"/>
  <c r="Q24" i="20"/>
  <c r="T112" i="20"/>
  <c r="T24" i="20"/>
  <c r="Q82" i="20"/>
  <c r="S82" i="20"/>
  <c r="M33" i="3"/>
  <c r="T58" i="21"/>
  <c r="R58" i="21"/>
  <c r="Q58" i="21"/>
  <c r="U58" i="21" s="1"/>
  <c r="T31" i="20"/>
  <c r="R31" i="20"/>
  <c r="Q31" i="20"/>
  <c r="Q48" i="21"/>
  <c r="T40" i="21"/>
  <c r="R40" i="21"/>
  <c r="Q40" i="21"/>
  <c r="P62" i="8"/>
  <c r="AJ62" i="8" s="1"/>
  <c r="T62" i="19"/>
  <c r="R32" i="19"/>
  <c r="T48" i="21"/>
  <c r="R48" i="21"/>
  <c r="P40" i="8"/>
  <c r="P35" i="8"/>
  <c r="P46" i="8"/>
  <c r="T32" i="19"/>
  <c r="Q32" i="19"/>
  <c r="R62" i="19"/>
  <c r="T46" i="19"/>
  <c r="R46" i="19"/>
  <c r="Q46" i="19"/>
  <c r="Q62" i="19"/>
  <c r="M35" i="8"/>
  <c r="G35" i="8"/>
  <c r="R40" i="19"/>
  <c r="T40" i="19"/>
  <c r="Q40" i="19"/>
  <c r="M40" i="8"/>
  <c r="T35" i="21"/>
  <c r="R35" i="21"/>
  <c r="Q35" i="21"/>
  <c r="T38" i="23"/>
  <c r="T57" i="23"/>
  <c r="U57" i="23" s="1"/>
  <c r="O52" i="23"/>
  <c r="O93" i="20"/>
  <c r="P93" i="20"/>
  <c r="R93" i="20" s="1"/>
  <c r="O67" i="20"/>
  <c r="P67" i="20"/>
  <c r="O98" i="20"/>
  <c r="P98" i="20"/>
  <c r="R98" i="20" s="1"/>
  <c r="O60" i="20"/>
  <c r="P60" i="20"/>
  <c r="R60" i="20" s="1"/>
  <c r="O115" i="20"/>
  <c r="P115" i="20"/>
  <c r="T115" i="20" s="1"/>
  <c r="O119" i="20"/>
  <c r="P119" i="20"/>
  <c r="O103" i="20"/>
  <c r="P103" i="20"/>
  <c r="T103" i="20" s="1"/>
  <c r="O84" i="20"/>
  <c r="P84" i="20"/>
  <c r="R84" i="20" s="1"/>
  <c r="O106" i="20"/>
  <c r="P106" i="20"/>
  <c r="O10" i="20"/>
  <c r="P10" i="20"/>
  <c r="R10" i="20" s="1"/>
  <c r="O40" i="20"/>
  <c r="P40" i="20"/>
  <c r="R40" i="20" s="1"/>
  <c r="O32" i="20"/>
  <c r="P32" i="20"/>
  <c r="T32" i="20" s="1"/>
  <c r="O72" i="20"/>
  <c r="P72" i="20"/>
  <c r="R72" i="20" s="1"/>
  <c r="O52" i="20"/>
  <c r="P52" i="20"/>
  <c r="R52" i="20" s="1"/>
  <c r="O27" i="20"/>
  <c r="P27" i="20"/>
  <c r="R27" i="20" s="1"/>
  <c r="O28" i="20"/>
  <c r="P28" i="20"/>
  <c r="T28" i="20" s="1"/>
  <c r="O107" i="20"/>
  <c r="P107" i="20"/>
  <c r="O100" i="20"/>
  <c r="P100" i="20"/>
  <c r="O127" i="20"/>
  <c r="P127" i="20"/>
  <c r="R127" i="20" s="1"/>
  <c r="O38" i="20"/>
  <c r="P38" i="20"/>
  <c r="T38" i="20" s="1"/>
  <c r="O7" i="20"/>
  <c r="P7" i="20"/>
  <c r="R7" i="20" s="1"/>
  <c r="O124" i="20"/>
  <c r="P124" i="20"/>
  <c r="R124" i="20" s="1"/>
  <c r="O53" i="20"/>
  <c r="P53" i="20"/>
  <c r="T53" i="20" s="1"/>
  <c r="O85" i="20"/>
  <c r="P85" i="20"/>
  <c r="R85" i="20" s="1"/>
  <c r="O59" i="20"/>
  <c r="P59" i="20"/>
  <c r="T59" i="20" s="1"/>
  <c r="O68" i="20"/>
  <c r="P68" i="20"/>
  <c r="R68" i="20" s="1"/>
  <c r="O80" i="20"/>
  <c r="P80" i="20"/>
  <c r="O108" i="20"/>
  <c r="P108" i="20"/>
  <c r="O26" i="20"/>
  <c r="P26" i="20"/>
  <c r="T26" i="20" s="1"/>
  <c r="O15" i="20"/>
  <c r="P15" i="20"/>
  <c r="Q15" i="20" s="1"/>
  <c r="O104" i="20"/>
  <c r="P104" i="20"/>
  <c r="S104" i="20" s="1"/>
  <c r="O50" i="20"/>
  <c r="P50" i="20"/>
  <c r="Q50" i="20" s="1"/>
  <c r="O94" i="20"/>
  <c r="P94" i="20"/>
  <c r="T94" i="20" s="1"/>
  <c r="O116" i="20"/>
  <c r="P116" i="20"/>
  <c r="Q116" i="20" s="1"/>
  <c r="O86" i="20"/>
  <c r="P86" i="20"/>
  <c r="Q86" i="20" s="1"/>
  <c r="O62" i="20"/>
  <c r="P62" i="20"/>
  <c r="S62" i="20" s="1"/>
  <c r="O19" i="20"/>
  <c r="P19" i="20"/>
  <c r="Q19" i="20" s="1"/>
  <c r="O111" i="20"/>
  <c r="P111" i="20"/>
  <c r="S111" i="20" s="1"/>
  <c r="O114" i="20"/>
  <c r="P114" i="20"/>
  <c r="Q114" i="20" s="1"/>
  <c r="O43" i="20"/>
  <c r="P43" i="20"/>
  <c r="Q43" i="20" s="1"/>
  <c r="O69" i="20"/>
  <c r="P69" i="20"/>
  <c r="S69" i="20" s="1"/>
  <c r="O87" i="20"/>
  <c r="P87" i="20"/>
  <c r="Q87" i="20" s="1"/>
  <c r="O71" i="20"/>
  <c r="P71" i="20"/>
  <c r="S71" i="20" s="1"/>
  <c r="O8" i="20"/>
  <c r="P8" i="20"/>
  <c r="Q8" i="20" s="1"/>
  <c r="O122" i="20"/>
  <c r="P122" i="20"/>
  <c r="Q122" i="20" s="1"/>
  <c r="O113" i="20"/>
  <c r="P113" i="20"/>
  <c r="Q113" i="20" s="1"/>
  <c r="O61" i="20"/>
  <c r="P61" i="20"/>
  <c r="S61" i="20" s="1"/>
  <c r="O83" i="20"/>
  <c r="P83" i="20"/>
  <c r="R83" i="20" s="1"/>
  <c r="O121" i="20"/>
  <c r="P121" i="20"/>
  <c r="T121" i="20" s="1"/>
  <c r="O128" i="20"/>
  <c r="P128" i="20"/>
  <c r="T128" i="20" s="1"/>
  <c r="O34" i="20"/>
  <c r="P34" i="20"/>
  <c r="S34" i="20" s="1"/>
  <c r="O14" i="20"/>
  <c r="P14" i="20"/>
  <c r="Q14" i="20" s="1"/>
  <c r="O16" i="20"/>
  <c r="P16" i="20"/>
  <c r="Q16" i="20" s="1"/>
  <c r="O21" i="20"/>
  <c r="P21" i="20"/>
  <c r="R21" i="20" s="1"/>
  <c r="O51" i="20"/>
  <c r="P51" i="20"/>
  <c r="S51" i="20" s="1"/>
  <c r="O9" i="20"/>
  <c r="P9" i="20"/>
  <c r="Q9" i="20" s="1"/>
  <c r="O29" i="20"/>
  <c r="P29" i="20"/>
  <c r="Q29" i="20" s="1"/>
  <c r="O58" i="20"/>
  <c r="P58" i="20"/>
  <c r="R58" i="20" s="1"/>
  <c r="O70" i="20"/>
  <c r="P70" i="20"/>
  <c r="S70" i="20" s="1"/>
  <c r="O45" i="20"/>
  <c r="P45" i="20"/>
  <c r="Q45" i="20" s="1"/>
  <c r="O54" i="20"/>
  <c r="P54" i="20"/>
  <c r="Q54" i="20" s="1"/>
  <c r="O39" i="20"/>
  <c r="P39" i="20"/>
  <c r="R39" i="20" s="1"/>
  <c r="O88" i="20"/>
  <c r="P88" i="20"/>
  <c r="S88" i="20" s="1"/>
  <c r="O33" i="20"/>
  <c r="P33" i="20"/>
  <c r="R33" i="20" s="1"/>
  <c r="O117" i="20"/>
  <c r="P117" i="20"/>
  <c r="T117" i="20" s="1"/>
  <c r="O35" i="20"/>
  <c r="P35" i="20"/>
  <c r="S35" i="20" s="1"/>
  <c r="O41" i="20"/>
  <c r="P41" i="20"/>
  <c r="Q41" i="20" s="1"/>
  <c r="O90" i="20"/>
  <c r="P90" i="20"/>
  <c r="R90" i="20" s="1"/>
  <c r="O81" i="20"/>
  <c r="P81" i="20"/>
  <c r="S81" i="20" s="1"/>
  <c r="O64" i="20"/>
  <c r="P64" i="20"/>
  <c r="R64" i="20" s="1"/>
  <c r="O12" i="20"/>
  <c r="P12" i="20"/>
  <c r="T12" i="20" s="1"/>
  <c r="O42" i="20"/>
  <c r="P42" i="20"/>
  <c r="T42" i="20" s="1"/>
  <c r="O20" i="20"/>
  <c r="P20" i="20"/>
  <c r="S20" i="20" s="1"/>
  <c r="O63" i="20"/>
  <c r="P63" i="20"/>
  <c r="Q63" i="20" s="1"/>
  <c r="O55" i="20"/>
  <c r="P55" i="20"/>
  <c r="Q55" i="20" s="1"/>
  <c r="O25" i="20"/>
  <c r="P25" i="20"/>
  <c r="R25" i="20" s="1"/>
  <c r="O36" i="20"/>
  <c r="P36" i="20"/>
  <c r="S36" i="20" s="1"/>
  <c r="O95" i="20"/>
  <c r="P95" i="20"/>
  <c r="T95" i="20" s="1"/>
  <c r="O47" i="20"/>
  <c r="P47" i="20"/>
  <c r="S47" i="20" s="1"/>
  <c r="O22" i="20"/>
  <c r="P22" i="20"/>
  <c r="Q22" i="20" s="1"/>
  <c r="O13" i="20"/>
  <c r="P13" i="20"/>
  <c r="S13" i="20" s="1"/>
  <c r="O65" i="20"/>
  <c r="P65" i="20"/>
  <c r="S65" i="20" s="1"/>
  <c r="O30" i="20"/>
  <c r="P30" i="20"/>
  <c r="S30" i="20" s="1"/>
  <c r="O91" i="20"/>
  <c r="P91" i="20"/>
  <c r="S91" i="20" s="1"/>
  <c r="O56" i="20"/>
  <c r="P56" i="20"/>
  <c r="S56" i="20" s="1"/>
  <c r="O78" i="20"/>
  <c r="P78" i="20"/>
  <c r="S78" i="20" s="1"/>
  <c r="O11" i="20"/>
  <c r="P11" i="20"/>
  <c r="S11" i="20" s="1"/>
  <c r="O92" i="20"/>
  <c r="P92" i="20"/>
  <c r="S92" i="20" s="1"/>
  <c r="O109" i="20"/>
  <c r="P109" i="20"/>
  <c r="S109" i="20" s="1"/>
  <c r="O101" i="20"/>
  <c r="P101" i="20"/>
  <c r="S101" i="20" s="1"/>
  <c r="O57" i="20"/>
  <c r="P57" i="20"/>
  <c r="S57" i="20" s="1"/>
  <c r="O118" i="20"/>
  <c r="P118" i="20"/>
  <c r="S118" i="20" s="1"/>
  <c r="O96" i="20"/>
  <c r="P96" i="20"/>
  <c r="S96" i="20" s="1"/>
  <c r="O74" i="20"/>
  <c r="P74" i="20"/>
  <c r="S74" i="20" s="1"/>
  <c r="O73" i="20"/>
  <c r="P73" i="20"/>
  <c r="S73" i="20" s="1"/>
  <c r="O23" i="20"/>
  <c r="P23" i="20"/>
  <c r="S23" i="20" s="1"/>
  <c r="O18" i="20"/>
  <c r="P18" i="20"/>
  <c r="S18" i="20" s="1"/>
  <c r="O44" i="20"/>
  <c r="P44" i="20"/>
  <c r="S44" i="20" s="1"/>
  <c r="O123" i="20"/>
  <c r="P123" i="20"/>
  <c r="S123" i="20" s="1"/>
  <c r="O76" i="20"/>
  <c r="P76" i="20"/>
  <c r="S76" i="20" s="1"/>
  <c r="E89" i="3"/>
  <c r="F89" i="3"/>
  <c r="H89" i="3"/>
  <c r="I89" i="3"/>
  <c r="J89" i="3" s="1"/>
  <c r="K89" i="3"/>
  <c r="L89" i="3"/>
  <c r="M89" i="3" s="1"/>
  <c r="N89" i="3"/>
  <c r="O89" i="3"/>
  <c r="P89" i="3" s="1"/>
  <c r="Q89" i="3"/>
  <c r="R89" i="3"/>
  <c r="S89" i="3" s="1"/>
  <c r="T89" i="3"/>
  <c r="U89" i="3"/>
  <c r="V89" i="3" s="1"/>
  <c r="W89" i="3"/>
  <c r="X89" i="3"/>
  <c r="Y89" i="3" s="1"/>
  <c r="Z89" i="3"/>
  <c r="AA89" i="3"/>
  <c r="AB89" i="3" s="1"/>
  <c r="AC89" i="3"/>
  <c r="AD89" i="3"/>
  <c r="AE89" i="3" s="1"/>
  <c r="AF89" i="3"/>
  <c r="AG89" i="3"/>
  <c r="AH89" i="3" s="1"/>
  <c r="E114" i="3"/>
  <c r="F114" i="3"/>
  <c r="H114" i="3"/>
  <c r="I114" i="3"/>
  <c r="J114" i="3" s="1"/>
  <c r="K114" i="3"/>
  <c r="L114" i="3"/>
  <c r="M114" i="3" s="1"/>
  <c r="N114" i="3"/>
  <c r="O114" i="3"/>
  <c r="P114" i="3" s="1"/>
  <c r="Q114" i="3"/>
  <c r="R114" i="3"/>
  <c r="S114" i="3" s="1"/>
  <c r="T114" i="3"/>
  <c r="U114" i="3"/>
  <c r="V114" i="3" s="1"/>
  <c r="W114" i="3"/>
  <c r="X114" i="3"/>
  <c r="Y114" i="3" s="1"/>
  <c r="Z114" i="3"/>
  <c r="AA114" i="3"/>
  <c r="AB114" i="3" s="1"/>
  <c r="AC114" i="3"/>
  <c r="AD114" i="3"/>
  <c r="AE114" i="3" s="1"/>
  <c r="AF114" i="3"/>
  <c r="AG114" i="3"/>
  <c r="AH114" i="3" s="1"/>
  <c r="E9" i="3"/>
  <c r="F9" i="3"/>
  <c r="H9" i="3"/>
  <c r="I9" i="3"/>
  <c r="K9" i="3"/>
  <c r="L9" i="3"/>
  <c r="N9" i="3"/>
  <c r="O9" i="3"/>
  <c r="Q9" i="3"/>
  <c r="R9" i="3"/>
  <c r="T9" i="3"/>
  <c r="U9" i="3"/>
  <c r="W9" i="3"/>
  <c r="X9" i="3"/>
  <c r="Z9" i="3"/>
  <c r="AA9" i="3"/>
  <c r="AC9" i="3"/>
  <c r="AD9" i="3"/>
  <c r="AE9" i="3" s="1"/>
  <c r="AF9" i="3"/>
  <c r="AG9" i="3"/>
  <c r="AH9" i="3" s="1"/>
  <c r="E45" i="3"/>
  <c r="F45" i="3"/>
  <c r="H45" i="3"/>
  <c r="I45" i="3"/>
  <c r="K45" i="3"/>
  <c r="L45" i="3"/>
  <c r="N45" i="3"/>
  <c r="O45" i="3"/>
  <c r="Q45" i="3"/>
  <c r="R45" i="3"/>
  <c r="T45" i="3"/>
  <c r="U45" i="3"/>
  <c r="V45" i="3" s="1"/>
  <c r="W45" i="3"/>
  <c r="X45" i="3"/>
  <c r="Z45" i="3"/>
  <c r="AA45" i="3"/>
  <c r="AC45" i="3"/>
  <c r="AD45" i="3"/>
  <c r="AE45" i="3" s="1"/>
  <c r="AF45" i="3"/>
  <c r="AG45" i="3"/>
  <c r="AH45" i="3" s="1"/>
  <c r="E56" i="3"/>
  <c r="F56" i="3"/>
  <c r="H56" i="3"/>
  <c r="I56" i="3"/>
  <c r="J56" i="3" s="1"/>
  <c r="K56" i="3"/>
  <c r="L56" i="3"/>
  <c r="N56" i="3"/>
  <c r="O56" i="3"/>
  <c r="Q56" i="3"/>
  <c r="R56" i="3"/>
  <c r="T56" i="3"/>
  <c r="U56" i="3"/>
  <c r="V56" i="3" s="1"/>
  <c r="W56" i="3"/>
  <c r="X56" i="3"/>
  <c r="Y56" i="3" s="1"/>
  <c r="Z56" i="3"/>
  <c r="AA56" i="3"/>
  <c r="AB56" i="3" s="1"/>
  <c r="AC56" i="3"/>
  <c r="AD56" i="3"/>
  <c r="AE56" i="3" s="1"/>
  <c r="AF56" i="3"/>
  <c r="AG56" i="3"/>
  <c r="AH56" i="3" s="1"/>
  <c r="E36" i="3"/>
  <c r="F36" i="3"/>
  <c r="H36" i="3"/>
  <c r="I36" i="3"/>
  <c r="J36" i="3" s="1"/>
  <c r="K36" i="3"/>
  <c r="L36" i="3"/>
  <c r="N36" i="3"/>
  <c r="O36" i="3"/>
  <c r="Q36" i="3"/>
  <c r="R36" i="3"/>
  <c r="T36" i="3"/>
  <c r="U36" i="3"/>
  <c r="V36" i="3" s="1"/>
  <c r="W36" i="3"/>
  <c r="X36" i="3"/>
  <c r="Y36" i="3" s="1"/>
  <c r="Z36" i="3"/>
  <c r="AA36" i="3"/>
  <c r="AC36" i="3"/>
  <c r="AD36" i="3"/>
  <c r="AE36" i="3" s="1"/>
  <c r="AF36" i="3"/>
  <c r="AG36" i="3"/>
  <c r="AH36" i="3" s="1"/>
  <c r="E76" i="3"/>
  <c r="F76" i="3"/>
  <c r="G76" i="3" s="1"/>
  <c r="H76" i="3"/>
  <c r="I76" i="3"/>
  <c r="J76" i="3" s="1"/>
  <c r="K76" i="3"/>
  <c r="L76" i="3"/>
  <c r="N76" i="3"/>
  <c r="O76" i="3"/>
  <c r="Q76" i="3"/>
  <c r="R76" i="3"/>
  <c r="S76" i="3" s="1"/>
  <c r="T76" i="3"/>
  <c r="U76" i="3"/>
  <c r="V76" i="3" s="1"/>
  <c r="W76" i="3"/>
  <c r="X76" i="3"/>
  <c r="Y76" i="3" s="1"/>
  <c r="Z76" i="3"/>
  <c r="AA76" i="3"/>
  <c r="AC76" i="3"/>
  <c r="AD76" i="3"/>
  <c r="AE76" i="3" s="1"/>
  <c r="AF76" i="3"/>
  <c r="AG76" i="3"/>
  <c r="AH76" i="3" s="1"/>
  <c r="E26" i="3"/>
  <c r="F26" i="3"/>
  <c r="H26" i="3"/>
  <c r="I26" i="3"/>
  <c r="K26" i="3"/>
  <c r="L26" i="3"/>
  <c r="N26" i="3"/>
  <c r="O26" i="3"/>
  <c r="Q26" i="3"/>
  <c r="R26" i="3"/>
  <c r="T26" i="3"/>
  <c r="U26" i="3"/>
  <c r="V26" i="3" s="1"/>
  <c r="W26" i="3"/>
  <c r="X26" i="3"/>
  <c r="Z26" i="3"/>
  <c r="AA26" i="3"/>
  <c r="AC26" i="3"/>
  <c r="AD26" i="3"/>
  <c r="AE26" i="3" s="1"/>
  <c r="AF26" i="3"/>
  <c r="AG26" i="3"/>
  <c r="AH26" i="3" s="1"/>
  <c r="E29" i="3"/>
  <c r="F29" i="3"/>
  <c r="H29" i="3"/>
  <c r="I29" i="3"/>
  <c r="K29" i="3"/>
  <c r="L29" i="3"/>
  <c r="N29" i="3"/>
  <c r="O29" i="3"/>
  <c r="Q29" i="3"/>
  <c r="R29" i="3"/>
  <c r="S29" i="3" s="1"/>
  <c r="T29" i="3"/>
  <c r="U29" i="3"/>
  <c r="V29" i="3" s="1"/>
  <c r="W29" i="3"/>
  <c r="X29" i="3"/>
  <c r="Z29" i="3"/>
  <c r="AA29" i="3"/>
  <c r="AC29" i="3"/>
  <c r="AD29" i="3"/>
  <c r="AE29" i="3" s="1"/>
  <c r="AF29" i="3"/>
  <c r="AG29" i="3"/>
  <c r="AH29" i="3" s="1"/>
  <c r="E57" i="3"/>
  <c r="F57" i="3"/>
  <c r="G57" i="3" s="1"/>
  <c r="H57" i="3"/>
  <c r="I57" i="3"/>
  <c r="K57" i="3"/>
  <c r="L57" i="3"/>
  <c r="N57" i="3"/>
  <c r="O57" i="3"/>
  <c r="P57" i="3" s="1"/>
  <c r="Q57" i="3"/>
  <c r="R57" i="3"/>
  <c r="T57" i="3"/>
  <c r="U57" i="3"/>
  <c r="W57" i="3"/>
  <c r="X57" i="3"/>
  <c r="Y57" i="3" s="1"/>
  <c r="Z57" i="3"/>
  <c r="AA57" i="3"/>
  <c r="AC57" i="3"/>
  <c r="AD57" i="3"/>
  <c r="AE57" i="3" s="1"/>
  <c r="AF57" i="3"/>
  <c r="AG57" i="3"/>
  <c r="AH57" i="3" s="1"/>
  <c r="E120" i="3"/>
  <c r="F120" i="3"/>
  <c r="H120" i="3"/>
  <c r="I120" i="3"/>
  <c r="J120" i="3" s="1"/>
  <c r="K120" i="3"/>
  <c r="L120" i="3"/>
  <c r="M120" i="3" s="1"/>
  <c r="N120" i="3"/>
  <c r="O120" i="3"/>
  <c r="P120" i="3" s="1"/>
  <c r="Q120" i="3"/>
  <c r="R120" i="3"/>
  <c r="S120" i="3" s="1"/>
  <c r="T120" i="3"/>
  <c r="U120" i="3"/>
  <c r="V120" i="3" s="1"/>
  <c r="W120" i="3"/>
  <c r="X120" i="3"/>
  <c r="Y120" i="3" s="1"/>
  <c r="Z120" i="3"/>
  <c r="AA120" i="3"/>
  <c r="AB120" i="3" s="1"/>
  <c r="AC120" i="3"/>
  <c r="AD120" i="3"/>
  <c r="AE120" i="3" s="1"/>
  <c r="AF120" i="3"/>
  <c r="AG120" i="3"/>
  <c r="AH120" i="3" s="1"/>
  <c r="E123" i="3"/>
  <c r="F123" i="3"/>
  <c r="H123" i="3"/>
  <c r="I123" i="3"/>
  <c r="J123" i="3" s="1"/>
  <c r="K123" i="3"/>
  <c r="L123" i="3"/>
  <c r="M123" i="3" s="1"/>
  <c r="N123" i="3"/>
  <c r="O123" i="3"/>
  <c r="P123" i="3" s="1"/>
  <c r="Q123" i="3"/>
  <c r="R123" i="3"/>
  <c r="S123" i="3" s="1"/>
  <c r="T123" i="3"/>
  <c r="U123" i="3"/>
  <c r="V123" i="3" s="1"/>
  <c r="W123" i="3"/>
  <c r="X123" i="3"/>
  <c r="Y123" i="3" s="1"/>
  <c r="Z123" i="3"/>
  <c r="AA123" i="3"/>
  <c r="AB123" i="3" s="1"/>
  <c r="AC123" i="3"/>
  <c r="AD123" i="3"/>
  <c r="AE123" i="3" s="1"/>
  <c r="AF123" i="3"/>
  <c r="AG123" i="3"/>
  <c r="AH123" i="3" s="1"/>
  <c r="E10" i="3"/>
  <c r="F10" i="3"/>
  <c r="H10" i="3"/>
  <c r="I10" i="3"/>
  <c r="J10" i="3" s="1"/>
  <c r="K10" i="3"/>
  <c r="L10" i="3"/>
  <c r="N10" i="3"/>
  <c r="O10" i="3"/>
  <c r="Q10" i="3"/>
  <c r="R10" i="3"/>
  <c r="S10" i="3" s="1"/>
  <c r="T10" i="3"/>
  <c r="U10" i="3"/>
  <c r="V10" i="3" s="1"/>
  <c r="W10" i="3"/>
  <c r="X10" i="3"/>
  <c r="Y10" i="3" s="1"/>
  <c r="Z10" i="3"/>
  <c r="AA10" i="3"/>
  <c r="AC10" i="3"/>
  <c r="AD10" i="3"/>
  <c r="AF10" i="3"/>
  <c r="AG10" i="3"/>
  <c r="AH10" i="3" s="1"/>
  <c r="E127" i="3"/>
  <c r="F127" i="3"/>
  <c r="G127" i="3" s="1"/>
  <c r="H127" i="3"/>
  <c r="I127" i="3"/>
  <c r="J127" i="3" s="1"/>
  <c r="K127" i="3"/>
  <c r="L127" i="3"/>
  <c r="M127" i="3" s="1"/>
  <c r="N127" i="3"/>
  <c r="O127" i="3"/>
  <c r="P127" i="3" s="1"/>
  <c r="Q127" i="3"/>
  <c r="R127" i="3"/>
  <c r="S127" i="3" s="1"/>
  <c r="T127" i="3"/>
  <c r="U127" i="3"/>
  <c r="V127" i="3" s="1"/>
  <c r="W127" i="3"/>
  <c r="X127" i="3"/>
  <c r="Y127" i="3" s="1"/>
  <c r="Z127" i="3"/>
  <c r="AA127" i="3"/>
  <c r="AB127" i="3" s="1"/>
  <c r="AC127" i="3"/>
  <c r="AD127" i="3"/>
  <c r="AE127" i="3" s="1"/>
  <c r="AF127" i="3"/>
  <c r="AG127" i="3"/>
  <c r="AH127" i="3" s="1"/>
  <c r="E25" i="3"/>
  <c r="F25" i="3"/>
  <c r="H25" i="3"/>
  <c r="I25" i="3"/>
  <c r="J25" i="3" s="1"/>
  <c r="K25" i="3"/>
  <c r="L25" i="3"/>
  <c r="N25" i="3"/>
  <c r="O25" i="3"/>
  <c r="Q25" i="3"/>
  <c r="R25" i="3"/>
  <c r="S25" i="3" s="1"/>
  <c r="T25" i="3"/>
  <c r="U25" i="3"/>
  <c r="V25" i="3" s="1"/>
  <c r="W25" i="3"/>
  <c r="X25" i="3"/>
  <c r="Y25" i="3" s="1"/>
  <c r="Z25" i="3"/>
  <c r="AA25" i="3"/>
  <c r="AC25" i="3"/>
  <c r="AD25" i="3"/>
  <c r="AF25" i="3"/>
  <c r="AG25" i="3"/>
  <c r="AH25" i="3" s="1"/>
  <c r="E66" i="3"/>
  <c r="F66" i="3"/>
  <c r="H66" i="3"/>
  <c r="I66" i="3"/>
  <c r="J66" i="3" s="1"/>
  <c r="K66" i="3"/>
  <c r="L66" i="3"/>
  <c r="M66" i="3" s="1"/>
  <c r="N66" i="3"/>
  <c r="O66" i="3"/>
  <c r="P66" i="3" s="1"/>
  <c r="Q66" i="3"/>
  <c r="R66" i="3"/>
  <c r="S66" i="3" s="1"/>
  <c r="T66" i="3"/>
  <c r="U66" i="3"/>
  <c r="V66" i="3" s="1"/>
  <c r="W66" i="3"/>
  <c r="X66" i="3"/>
  <c r="Y66" i="3" s="1"/>
  <c r="Z66" i="3"/>
  <c r="AA66" i="3"/>
  <c r="AC66" i="3"/>
  <c r="AD66" i="3"/>
  <c r="AF66" i="3"/>
  <c r="AG66" i="3"/>
  <c r="AH66" i="3" s="1"/>
  <c r="E92" i="3"/>
  <c r="F92" i="3"/>
  <c r="H92" i="3"/>
  <c r="I92" i="3"/>
  <c r="J92" i="3" s="1"/>
  <c r="K92" i="3"/>
  <c r="L92" i="3"/>
  <c r="N92" i="3"/>
  <c r="O92" i="3"/>
  <c r="P92" i="3" s="1"/>
  <c r="Q92" i="3"/>
  <c r="R92" i="3"/>
  <c r="S92" i="3" s="1"/>
  <c r="T92" i="3"/>
  <c r="U92" i="3"/>
  <c r="V92" i="3" s="1"/>
  <c r="W92" i="3"/>
  <c r="X92" i="3"/>
  <c r="Y92" i="3" s="1"/>
  <c r="Z92" i="3"/>
  <c r="AA92" i="3"/>
  <c r="AB92" i="3" s="1"/>
  <c r="AC92" i="3"/>
  <c r="AD92" i="3"/>
  <c r="AE92" i="3" s="1"/>
  <c r="AF92" i="3"/>
  <c r="AG92" i="3"/>
  <c r="AH92" i="3" s="1"/>
  <c r="E44" i="3"/>
  <c r="F44" i="3"/>
  <c r="H44" i="3"/>
  <c r="I44" i="3"/>
  <c r="J44" i="3" s="1"/>
  <c r="K44" i="3"/>
  <c r="L44" i="3"/>
  <c r="N44" i="3"/>
  <c r="O44" i="3"/>
  <c r="P44" i="3" s="1"/>
  <c r="Q44" i="3"/>
  <c r="R44" i="3"/>
  <c r="S44" i="3" s="1"/>
  <c r="T44" i="3"/>
  <c r="U44" i="3"/>
  <c r="V44" i="3" s="1"/>
  <c r="W44" i="3"/>
  <c r="X44" i="3"/>
  <c r="Z44" i="3"/>
  <c r="AA44" i="3"/>
  <c r="AC44" i="3"/>
  <c r="AD44" i="3"/>
  <c r="AF44" i="3"/>
  <c r="AG44" i="3"/>
  <c r="AH44" i="3" s="1"/>
  <c r="E62" i="3"/>
  <c r="F62" i="3"/>
  <c r="H62" i="3"/>
  <c r="I62" i="3"/>
  <c r="J62" i="3" s="1"/>
  <c r="K62" i="3"/>
  <c r="L62" i="3"/>
  <c r="N62" i="3"/>
  <c r="O62" i="3"/>
  <c r="P62" i="3" s="1"/>
  <c r="Q62" i="3"/>
  <c r="R62" i="3"/>
  <c r="S62" i="3" s="1"/>
  <c r="T62" i="3"/>
  <c r="U62" i="3"/>
  <c r="W62" i="3"/>
  <c r="X62" i="3"/>
  <c r="Y62" i="3" s="1"/>
  <c r="Z62" i="3"/>
  <c r="AA62" i="3"/>
  <c r="AC62" i="3"/>
  <c r="AD62" i="3"/>
  <c r="AE62" i="3" s="1"/>
  <c r="AF62" i="3"/>
  <c r="AG62" i="3"/>
  <c r="AH62" i="3" s="1"/>
  <c r="E78" i="3"/>
  <c r="F78" i="3"/>
  <c r="H78" i="3"/>
  <c r="I78" i="3"/>
  <c r="K78" i="3"/>
  <c r="L78" i="3"/>
  <c r="M78" i="3" s="1"/>
  <c r="N78" i="3"/>
  <c r="O78" i="3"/>
  <c r="P78" i="3" s="1"/>
  <c r="Q78" i="3"/>
  <c r="R78" i="3"/>
  <c r="S78" i="3" s="1"/>
  <c r="T78" i="3"/>
  <c r="U78" i="3"/>
  <c r="V78" i="3" s="1"/>
  <c r="W78" i="3"/>
  <c r="X78" i="3"/>
  <c r="Y78" i="3" s="1"/>
  <c r="Z78" i="3"/>
  <c r="AA78" i="3"/>
  <c r="AC78" i="3"/>
  <c r="AD78" i="3"/>
  <c r="AE78" i="3" s="1"/>
  <c r="AF78" i="3"/>
  <c r="AG78" i="3"/>
  <c r="AH78" i="3" s="1"/>
  <c r="E99" i="3"/>
  <c r="F99" i="3"/>
  <c r="H99" i="3"/>
  <c r="I99" i="3"/>
  <c r="J99" i="3" s="1"/>
  <c r="K99" i="3"/>
  <c r="L99" i="3"/>
  <c r="N99" i="3"/>
  <c r="O99" i="3"/>
  <c r="P99" i="3" s="1"/>
  <c r="Q99" i="3"/>
  <c r="R99" i="3"/>
  <c r="S99" i="3" s="1"/>
  <c r="T99" i="3"/>
  <c r="U99" i="3"/>
  <c r="V99" i="3" s="1"/>
  <c r="W99" i="3"/>
  <c r="X99" i="3"/>
  <c r="Y99" i="3" s="1"/>
  <c r="Z99" i="3"/>
  <c r="AA99" i="3"/>
  <c r="AB99" i="3" s="1"/>
  <c r="AC99" i="3"/>
  <c r="AD99" i="3"/>
  <c r="AE99" i="3" s="1"/>
  <c r="AF99" i="3"/>
  <c r="AG99" i="3"/>
  <c r="AH99" i="3" s="1"/>
  <c r="E50" i="3"/>
  <c r="F50" i="3"/>
  <c r="G50" i="3" s="1"/>
  <c r="H50" i="3"/>
  <c r="I50" i="3"/>
  <c r="J50" i="3" s="1"/>
  <c r="K50" i="3"/>
  <c r="L50" i="3"/>
  <c r="N50" i="3"/>
  <c r="O50" i="3"/>
  <c r="P50" i="3" s="1"/>
  <c r="Q50" i="3"/>
  <c r="R50" i="3"/>
  <c r="S50" i="3" s="1"/>
  <c r="T50" i="3"/>
  <c r="U50" i="3"/>
  <c r="V50" i="3" s="1"/>
  <c r="W50" i="3"/>
  <c r="X50" i="3"/>
  <c r="Y50" i="3" s="1"/>
  <c r="Z50" i="3"/>
  <c r="AA50" i="3"/>
  <c r="AC50" i="3"/>
  <c r="AD50" i="3"/>
  <c r="AF50" i="3"/>
  <c r="AG50" i="3"/>
  <c r="AH50" i="3" s="1"/>
  <c r="E37" i="3"/>
  <c r="F37" i="3"/>
  <c r="G37" i="3" s="1"/>
  <c r="H37" i="3"/>
  <c r="I37" i="3"/>
  <c r="J37" i="3" s="1"/>
  <c r="K37" i="3"/>
  <c r="L37" i="3"/>
  <c r="N37" i="3"/>
  <c r="O37" i="3"/>
  <c r="Q37" i="3"/>
  <c r="R37" i="3"/>
  <c r="T37" i="3"/>
  <c r="U37" i="3"/>
  <c r="W37" i="3"/>
  <c r="X37" i="3"/>
  <c r="Y37" i="3" s="1"/>
  <c r="Z37" i="3"/>
  <c r="AA37" i="3"/>
  <c r="AC37" i="3"/>
  <c r="AD37" i="3"/>
  <c r="AE37" i="3" s="1"/>
  <c r="AF37" i="3"/>
  <c r="AG37" i="3"/>
  <c r="AH37" i="3" s="1"/>
  <c r="E96" i="3"/>
  <c r="F96" i="3"/>
  <c r="G96" i="3" s="1"/>
  <c r="H96" i="3"/>
  <c r="I96" i="3"/>
  <c r="J96" i="3" s="1"/>
  <c r="K96" i="3"/>
  <c r="L96" i="3"/>
  <c r="N96" i="3"/>
  <c r="O96" i="3"/>
  <c r="Q96" i="3"/>
  <c r="R96" i="3"/>
  <c r="S96" i="3" s="1"/>
  <c r="T96" i="3"/>
  <c r="U96" i="3"/>
  <c r="V96" i="3" s="1"/>
  <c r="W96" i="3"/>
  <c r="X96" i="3"/>
  <c r="Y96" i="3" s="1"/>
  <c r="Z96" i="3"/>
  <c r="AA96" i="3"/>
  <c r="AB96" i="3" s="1"/>
  <c r="AC96" i="3"/>
  <c r="AD96" i="3"/>
  <c r="AE96" i="3" s="1"/>
  <c r="AF96" i="3"/>
  <c r="AG96" i="3"/>
  <c r="AH96" i="3" s="1"/>
  <c r="E61" i="3"/>
  <c r="F61" i="3"/>
  <c r="H61" i="3"/>
  <c r="I61" i="3"/>
  <c r="J61" i="3" s="1"/>
  <c r="K61" i="3"/>
  <c r="L61" i="3"/>
  <c r="N61" i="3"/>
  <c r="O61" i="3"/>
  <c r="Q61" i="3"/>
  <c r="R61" i="3"/>
  <c r="S61" i="3" s="1"/>
  <c r="T61" i="3"/>
  <c r="U61" i="3"/>
  <c r="V61" i="3" s="1"/>
  <c r="W61" i="3"/>
  <c r="X61" i="3"/>
  <c r="Z61" i="3"/>
  <c r="AA61" i="3"/>
  <c r="AB61" i="3" s="1"/>
  <c r="AC61" i="3"/>
  <c r="AD61" i="3"/>
  <c r="AE61" i="3" s="1"/>
  <c r="AF61" i="3"/>
  <c r="AG61" i="3"/>
  <c r="AH61" i="3" s="1"/>
  <c r="E108" i="3"/>
  <c r="F108" i="3"/>
  <c r="G108" i="3" s="1"/>
  <c r="H108" i="3"/>
  <c r="I108" i="3"/>
  <c r="J108" i="3" s="1"/>
  <c r="K108" i="3"/>
  <c r="L108" i="3"/>
  <c r="M108" i="3" s="1"/>
  <c r="N108" i="3"/>
  <c r="O108" i="3"/>
  <c r="Q108" i="3"/>
  <c r="R108" i="3"/>
  <c r="S108" i="3" s="1"/>
  <c r="T108" i="3"/>
  <c r="U108" i="3"/>
  <c r="V108" i="3" s="1"/>
  <c r="W108" i="3"/>
  <c r="X108" i="3"/>
  <c r="Y108" i="3" s="1"/>
  <c r="Z108" i="3"/>
  <c r="AA108" i="3"/>
  <c r="AB108" i="3" s="1"/>
  <c r="AC108" i="3"/>
  <c r="AD108" i="3"/>
  <c r="AE108" i="3" s="1"/>
  <c r="AF108" i="3"/>
  <c r="AG108" i="3"/>
  <c r="AH108" i="3" s="1"/>
  <c r="E110" i="3"/>
  <c r="F110" i="3"/>
  <c r="G110" i="3" s="1"/>
  <c r="H110" i="3"/>
  <c r="I110" i="3"/>
  <c r="J110" i="3" s="1"/>
  <c r="K110" i="3"/>
  <c r="L110" i="3"/>
  <c r="M110" i="3" s="1"/>
  <c r="N110" i="3"/>
  <c r="O110" i="3"/>
  <c r="Q110" i="3"/>
  <c r="R110" i="3"/>
  <c r="S110" i="3" s="1"/>
  <c r="T110" i="3"/>
  <c r="U110" i="3"/>
  <c r="V110" i="3" s="1"/>
  <c r="W110" i="3"/>
  <c r="X110" i="3"/>
  <c r="Y110" i="3" s="1"/>
  <c r="Z110" i="3"/>
  <c r="AA110" i="3"/>
  <c r="AB110" i="3" s="1"/>
  <c r="AC110" i="3"/>
  <c r="AD110" i="3"/>
  <c r="AE110" i="3" s="1"/>
  <c r="AF110" i="3"/>
  <c r="AG110" i="3"/>
  <c r="AH110" i="3" s="1"/>
  <c r="E74" i="3"/>
  <c r="F74" i="3"/>
  <c r="G74" i="3" s="1"/>
  <c r="H74" i="3"/>
  <c r="I74" i="3"/>
  <c r="J74" i="3" s="1"/>
  <c r="K74" i="3"/>
  <c r="L74" i="3"/>
  <c r="N74" i="3"/>
  <c r="O74" i="3"/>
  <c r="Q74" i="3"/>
  <c r="R74" i="3"/>
  <c r="S74" i="3" s="1"/>
  <c r="T74" i="3"/>
  <c r="U74" i="3"/>
  <c r="V74" i="3" s="1"/>
  <c r="W74" i="3"/>
  <c r="X74" i="3"/>
  <c r="Z74" i="3"/>
  <c r="AA74" i="3"/>
  <c r="AB74" i="3" s="1"/>
  <c r="AC74" i="3"/>
  <c r="AD74" i="3"/>
  <c r="AE74" i="3" s="1"/>
  <c r="AF74" i="3"/>
  <c r="AG74" i="3"/>
  <c r="AH74" i="3" s="1"/>
  <c r="E79" i="3"/>
  <c r="F79" i="3"/>
  <c r="H79" i="3"/>
  <c r="I79" i="3"/>
  <c r="J79" i="3" s="1"/>
  <c r="K79" i="3"/>
  <c r="L79" i="3"/>
  <c r="N79" i="3"/>
  <c r="O79" i="3"/>
  <c r="Q79" i="3"/>
  <c r="R79" i="3"/>
  <c r="S79" i="3" s="1"/>
  <c r="T79" i="3"/>
  <c r="U79" i="3"/>
  <c r="V79" i="3" s="1"/>
  <c r="W79" i="3"/>
  <c r="X79" i="3"/>
  <c r="Y79" i="3" s="1"/>
  <c r="Z79" i="3"/>
  <c r="AA79" i="3"/>
  <c r="AB79" i="3" s="1"/>
  <c r="AC79" i="3"/>
  <c r="AD79" i="3"/>
  <c r="AE79" i="3" s="1"/>
  <c r="AF79" i="3"/>
  <c r="AG79" i="3"/>
  <c r="AH79" i="3" s="1"/>
  <c r="E18" i="3"/>
  <c r="F18" i="3"/>
  <c r="H18" i="3"/>
  <c r="I18" i="3"/>
  <c r="J18" i="3" s="1"/>
  <c r="K18" i="3"/>
  <c r="L18" i="3"/>
  <c r="N18" i="3"/>
  <c r="O18" i="3"/>
  <c r="Q18" i="3"/>
  <c r="R18" i="3"/>
  <c r="S18" i="3" s="1"/>
  <c r="T18" i="3"/>
  <c r="U18" i="3"/>
  <c r="W18" i="3"/>
  <c r="X18" i="3"/>
  <c r="Z18" i="3"/>
  <c r="AA18" i="3"/>
  <c r="AC18" i="3"/>
  <c r="AD18" i="3"/>
  <c r="AF18" i="3"/>
  <c r="AG18" i="3"/>
  <c r="AH18" i="3" s="1"/>
  <c r="E112" i="3"/>
  <c r="F112" i="3"/>
  <c r="H112" i="3"/>
  <c r="I112" i="3"/>
  <c r="J112" i="3" s="1"/>
  <c r="K112" i="3"/>
  <c r="L112" i="3"/>
  <c r="M112" i="3" s="1"/>
  <c r="N112" i="3"/>
  <c r="O112" i="3"/>
  <c r="P112" i="3" s="1"/>
  <c r="Q112" i="3"/>
  <c r="R112" i="3"/>
  <c r="S112" i="3" s="1"/>
  <c r="T112" i="3"/>
  <c r="U112" i="3"/>
  <c r="V112" i="3" s="1"/>
  <c r="W112" i="3"/>
  <c r="X112" i="3"/>
  <c r="Y112" i="3" s="1"/>
  <c r="Z112" i="3"/>
  <c r="AA112" i="3"/>
  <c r="AB112" i="3" s="1"/>
  <c r="AC112" i="3"/>
  <c r="AD112" i="3"/>
  <c r="AE112" i="3" s="1"/>
  <c r="AF112" i="3"/>
  <c r="AG112" i="3"/>
  <c r="AH112" i="3" s="1"/>
  <c r="E121" i="3"/>
  <c r="F121" i="3"/>
  <c r="H121" i="3"/>
  <c r="I121" i="3"/>
  <c r="J121" i="3" s="1"/>
  <c r="K121" i="3"/>
  <c r="L121" i="3"/>
  <c r="M121" i="3" s="1"/>
  <c r="N121" i="3"/>
  <c r="O121" i="3"/>
  <c r="P121" i="3" s="1"/>
  <c r="Q121" i="3"/>
  <c r="R121" i="3"/>
  <c r="S121" i="3" s="1"/>
  <c r="T121" i="3"/>
  <c r="U121" i="3"/>
  <c r="V121" i="3" s="1"/>
  <c r="W121" i="3"/>
  <c r="X121" i="3"/>
  <c r="Y121" i="3" s="1"/>
  <c r="Z121" i="3"/>
  <c r="AA121" i="3"/>
  <c r="AB121" i="3" s="1"/>
  <c r="AC121" i="3"/>
  <c r="AD121" i="3"/>
  <c r="AE121" i="3" s="1"/>
  <c r="AF121" i="3"/>
  <c r="AG121" i="3"/>
  <c r="AH121" i="3" s="1"/>
  <c r="E51" i="3"/>
  <c r="F51" i="3"/>
  <c r="G51" i="3" s="1"/>
  <c r="H51" i="3"/>
  <c r="I51" i="3"/>
  <c r="J51" i="3" s="1"/>
  <c r="K51" i="3"/>
  <c r="L51" i="3"/>
  <c r="N51" i="3"/>
  <c r="O51" i="3"/>
  <c r="Q51" i="3"/>
  <c r="R51" i="3"/>
  <c r="S51" i="3" s="1"/>
  <c r="T51" i="3"/>
  <c r="U51" i="3"/>
  <c r="V51" i="3" s="1"/>
  <c r="W51" i="3"/>
  <c r="X51" i="3"/>
  <c r="Y51" i="3" s="1"/>
  <c r="Z51" i="3"/>
  <c r="AA51" i="3"/>
  <c r="AC51" i="3"/>
  <c r="AD51" i="3"/>
  <c r="AF51" i="3"/>
  <c r="AG51" i="3"/>
  <c r="AH51" i="3" s="1"/>
  <c r="E82" i="3"/>
  <c r="F82" i="3"/>
  <c r="G82" i="3" s="1"/>
  <c r="H82" i="3"/>
  <c r="I82" i="3"/>
  <c r="J82" i="3" s="1"/>
  <c r="K82" i="3"/>
  <c r="L82" i="3"/>
  <c r="N82" i="3"/>
  <c r="O82" i="3"/>
  <c r="Q82" i="3"/>
  <c r="R82" i="3"/>
  <c r="S82" i="3" s="1"/>
  <c r="T82" i="3"/>
  <c r="U82" i="3"/>
  <c r="V82" i="3" s="1"/>
  <c r="W82" i="3"/>
  <c r="X82" i="3"/>
  <c r="Y82" i="3" s="1"/>
  <c r="Z82" i="3"/>
  <c r="AA82" i="3"/>
  <c r="AB82" i="3" s="1"/>
  <c r="AC82" i="3"/>
  <c r="AD82" i="3"/>
  <c r="AF82" i="3"/>
  <c r="AG82" i="3"/>
  <c r="AH82" i="3" s="1"/>
  <c r="E85" i="3"/>
  <c r="F85" i="3"/>
  <c r="G85" i="3" s="1"/>
  <c r="H85" i="3"/>
  <c r="I85" i="3"/>
  <c r="J85" i="3" s="1"/>
  <c r="K85" i="3"/>
  <c r="L85" i="3"/>
  <c r="N85" i="3"/>
  <c r="O85" i="3"/>
  <c r="Q85" i="3"/>
  <c r="R85" i="3"/>
  <c r="S85" i="3" s="1"/>
  <c r="T85" i="3"/>
  <c r="U85" i="3"/>
  <c r="V85" i="3" s="1"/>
  <c r="W85" i="3"/>
  <c r="X85" i="3"/>
  <c r="Y85" i="3" s="1"/>
  <c r="Z85" i="3"/>
  <c r="AA85" i="3"/>
  <c r="AC85" i="3"/>
  <c r="AD85" i="3"/>
  <c r="AE85" i="3" s="1"/>
  <c r="AF85" i="3"/>
  <c r="AG85" i="3"/>
  <c r="AH85" i="3" s="1"/>
  <c r="E77" i="3"/>
  <c r="F77" i="3"/>
  <c r="G77" i="3" s="1"/>
  <c r="H77" i="3"/>
  <c r="I77" i="3"/>
  <c r="J77" i="3" s="1"/>
  <c r="K77" i="3"/>
  <c r="L77" i="3"/>
  <c r="N77" i="3"/>
  <c r="O77" i="3"/>
  <c r="P77" i="3" s="1"/>
  <c r="Q77" i="3"/>
  <c r="R77" i="3"/>
  <c r="S77" i="3" s="1"/>
  <c r="T77" i="3"/>
  <c r="U77" i="3"/>
  <c r="V77" i="3" s="1"/>
  <c r="W77" i="3"/>
  <c r="X77" i="3"/>
  <c r="Z77" i="3"/>
  <c r="AA77" i="3"/>
  <c r="AC77" i="3"/>
  <c r="AD77" i="3"/>
  <c r="AE77" i="3" s="1"/>
  <c r="AF77" i="3"/>
  <c r="AG77" i="3"/>
  <c r="AH77" i="3" s="1"/>
  <c r="E7" i="3"/>
  <c r="F7" i="3"/>
  <c r="G7" i="3" s="1"/>
  <c r="H7" i="3"/>
  <c r="I7" i="3"/>
  <c r="K7" i="3"/>
  <c r="L7" i="3"/>
  <c r="N7" i="3"/>
  <c r="O7" i="3"/>
  <c r="Q7" i="3"/>
  <c r="R7" i="3"/>
  <c r="T7" i="3"/>
  <c r="U7" i="3"/>
  <c r="W7" i="3"/>
  <c r="X7" i="3"/>
  <c r="Y7" i="3" s="1"/>
  <c r="Z7" i="3"/>
  <c r="AA7" i="3"/>
  <c r="AC7" i="3"/>
  <c r="AD7" i="3"/>
  <c r="AF7" i="3"/>
  <c r="AG7" i="3"/>
  <c r="AH7" i="3" s="1"/>
  <c r="E115" i="3"/>
  <c r="F115" i="3"/>
  <c r="H115" i="3"/>
  <c r="I115" i="3"/>
  <c r="J115" i="3" s="1"/>
  <c r="K115" i="3"/>
  <c r="L115" i="3"/>
  <c r="M115" i="3" s="1"/>
  <c r="N115" i="3"/>
  <c r="O115" i="3"/>
  <c r="P115" i="3" s="1"/>
  <c r="Q115" i="3"/>
  <c r="R115" i="3"/>
  <c r="S115" i="3" s="1"/>
  <c r="T115" i="3"/>
  <c r="U115" i="3"/>
  <c r="V115" i="3" s="1"/>
  <c r="W115" i="3"/>
  <c r="X115" i="3"/>
  <c r="Y115" i="3" s="1"/>
  <c r="Z115" i="3"/>
  <c r="AA115" i="3"/>
  <c r="AB115" i="3" s="1"/>
  <c r="AC115" i="3"/>
  <c r="AD115" i="3"/>
  <c r="AE115" i="3" s="1"/>
  <c r="AF115" i="3"/>
  <c r="AG115" i="3"/>
  <c r="AH115" i="3" s="1"/>
  <c r="E63" i="3"/>
  <c r="F63" i="3"/>
  <c r="H63" i="3"/>
  <c r="I63" i="3"/>
  <c r="K63" i="3"/>
  <c r="L63" i="3"/>
  <c r="N63" i="3"/>
  <c r="O63" i="3"/>
  <c r="Q63" i="3"/>
  <c r="R63" i="3"/>
  <c r="S63" i="3" s="1"/>
  <c r="T63" i="3"/>
  <c r="U63" i="3"/>
  <c r="V63" i="3" s="1"/>
  <c r="W63" i="3"/>
  <c r="X63" i="3"/>
  <c r="Y63" i="3" s="1"/>
  <c r="Z63" i="3"/>
  <c r="AA63" i="3"/>
  <c r="AB63" i="3" s="1"/>
  <c r="AC63" i="3"/>
  <c r="AD63" i="3"/>
  <c r="AE63" i="3" s="1"/>
  <c r="AF63" i="3"/>
  <c r="AG63" i="3"/>
  <c r="AH63" i="3" s="1"/>
  <c r="E124" i="3"/>
  <c r="F124" i="3"/>
  <c r="G124" i="3" s="1"/>
  <c r="H124" i="3"/>
  <c r="I124" i="3"/>
  <c r="J124" i="3" s="1"/>
  <c r="K124" i="3"/>
  <c r="L124" i="3"/>
  <c r="N124" i="3"/>
  <c r="O124" i="3"/>
  <c r="P124" i="3" s="1"/>
  <c r="Q124" i="3"/>
  <c r="R124" i="3"/>
  <c r="S124" i="3" s="1"/>
  <c r="T124" i="3"/>
  <c r="U124" i="3"/>
  <c r="V124" i="3" s="1"/>
  <c r="W124" i="3"/>
  <c r="X124" i="3"/>
  <c r="Y124" i="3" s="1"/>
  <c r="Z124" i="3"/>
  <c r="AA124" i="3"/>
  <c r="AB124" i="3" s="1"/>
  <c r="AC124" i="3"/>
  <c r="AD124" i="3"/>
  <c r="AE124" i="3" s="1"/>
  <c r="AF124" i="3"/>
  <c r="AG124" i="3"/>
  <c r="AH124" i="3" s="1"/>
  <c r="E88" i="3"/>
  <c r="F88" i="3"/>
  <c r="H88" i="3"/>
  <c r="I88" i="3"/>
  <c r="J88" i="3" s="1"/>
  <c r="K88" i="3"/>
  <c r="L88" i="3"/>
  <c r="M88" i="3" s="1"/>
  <c r="N88" i="3"/>
  <c r="O88" i="3"/>
  <c r="P88" i="3" s="1"/>
  <c r="Q88" i="3"/>
  <c r="R88" i="3"/>
  <c r="T88" i="3"/>
  <c r="U88" i="3"/>
  <c r="V88" i="3" s="1"/>
  <c r="W88" i="3"/>
  <c r="X88" i="3"/>
  <c r="Y88" i="3" s="1"/>
  <c r="Z88" i="3"/>
  <c r="AA88" i="3"/>
  <c r="AB88" i="3" s="1"/>
  <c r="AC88" i="3"/>
  <c r="AD88" i="3"/>
  <c r="AE88" i="3" s="1"/>
  <c r="AF88" i="3"/>
  <c r="AG88" i="3"/>
  <c r="AH88" i="3" s="1"/>
  <c r="E119" i="3"/>
  <c r="F119" i="3"/>
  <c r="H119" i="3"/>
  <c r="I119" i="3"/>
  <c r="J119" i="3" s="1"/>
  <c r="K119" i="3"/>
  <c r="L119" i="3"/>
  <c r="M119" i="3" s="1"/>
  <c r="N119" i="3"/>
  <c r="O119" i="3"/>
  <c r="P119" i="3" s="1"/>
  <c r="Q119" i="3"/>
  <c r="R119" i="3"/>
  <c r="S119" i="3" s="1"/>
  <c r="T119" i="3"/>
  <c r="U119" i="3"/>
  <c r="V119" i="3" s="1"/>
  <c r="W119" i="3"/>
  <c r="X119" i="3"/>
  <c r="Y119" i="3" s="1"/>
  <c r="Z119" i="3"/>
  <c r="AA119" i="3"/>
  <c r="AB119" i="3" s="1"/>
  <c r="AC119" i="3"/>
  <c r="AD119" i="3"/>
  <c r="AE119" i="3" s="1"/>
  <c r="AF119" i="3"/>
  <c r="AG119" i="3"/>
  <c r="AH119" i="3" s="1"/>
  <c r="E128" i="3"/>
  <c r="F128" i="3"/>
  <c r="G128" i="3" s="1"/>
  <c r="H128" i="3"/>
  <c r="I128" i="3"/>
  <c r="K128" i="3"/>
  <c r="L128" i="3"/>
  <c r="M128" i="3" s="1"/>
  <c r="N128" i="3"/>
  <c r="O128" i="3"/>
  <c r="P128" i="3" s="1"/>
  <c r="Q128" i="3"/>
  <c r="R128" i="3"/>
  <c r="S128" i="3" s="1"/>
  <c r="T128" i="3"/>
  <c r="U128" i="3"/>
  <c r="V128" i="3" s="1"/>
  <c r="W128" i="3"/>
  <c r="X128" i="3"/>
  <c r="Y128" i="3" s="1"/>
  <c r="Z128" i="3"/>
  <c r="AA128" i="3"/>
  <c r="AB128" i="3" s="1"/>
  <c r="AC128" i="3"/>
  <c r="AD128" i="3"/>
  <c r="AE128" i="3" s="1"/>
  <c r="AF128" i="3"/>
  <c r="AG128" i="3"/>
  <c r="AH128" i="3" s="1"/>
  <c r="E34" i="3"/>
  <c r="F34" i="3"/>
  <c r="G34" i="3" s="1"/>
  <c r="H34" i="3"/>
  <c r="I34" i="3"/>
  <c r="K34" i="3"/>
  <c r="L34" i="3"/>
  <c r="N34" i="3"/>
  <c r="O34" i="3"/>
  <c r="Q34" i="3"/>
  <c r="R34" i="3"/>
  <c r="T34" i="3"/>
  <c r="U34" i="3"/>
  <c r="W34" i="3"/>
  <c r="X34" i="3"/>
  <c r="Z34" i="3"/>
  <c r="AA34" i="3"/>
  <c r="AC34" i="3"/>
  <c r="AD34" i="3"/>
  <c r="AE34" i="3" s="1"/>
  <c r="AF34" i="3"/>
  <c r="AG34" i="3"/>
  <c r="AH34" i="3" s="1"/>
  <c r="E19" i="3"/>
  <c r="F19" i="3"/>
  <c r="H19" i="3"/>
  <c r="I19" i="3"/>
  <c r="K19" i="3"/>
  <c r="L19" i="3"/>
  <c r="N19" i="3"/>
  <c r="O19" i="3"/>
  <c r="P19" i="3" s="1"/>
  <c r="Q19" i="3"/>
  <c r="R19" i="3"/>
  <c r="T19" i="3"/>
  <c r="U19" i="3"/>
  <c r="V19" i="3" s="1"/>
  <c r="W19" i="3"/>
  <c r="X19" i="3"/>
  <c r="Z19" i="3"/>
  <c r="AA19" i="3"/>
  <c r="AC19" i="3"/>
  <c r="AD19" i="3"/>
  <c r="AF19" i="3"/>
  <c r="AG19" i="3"/>
  <c r="AH19" i="3" s="1"/>
  <c r="E24" i="3"/>
  <c r="F24" i="3"/>
  <c r="G24" i="3" s="1"/>
  <c r="H24" i="3"/>
  <c r="I24" i="3"/>
  <c r="K24" i="3"/>
  <c r="L24" i="3"/>
  <c r="M24" i="3" s="1"/>
  <c r="N24" i="3"/>
  <c r="O24" i="3"/>
  <c r="Q24" i="3"/>
  <c r="R24" i="3"/>
  <c r="T24" i="3"/>
  <c r="U24" i="3"/>
  <c r="W24" i="3"/>
  <c r="X24" i="3"/>
  <c r="Y24" i="3" s="1"/>
  <c r="Z24" i="3"/>
  <c r="AA24" i="3"/>
  <c r="AC24" i="3"/>
  <c r="AD24" i="3"/>
  <c r="AF24" i="3"/>
  <c r="AG24" i="3"/>
  <c r="AH24" i="3" s="1"/>
  <c r="E41" i="3"/>
  <c r="F41" i="3"/>
  <c r="H41" i="3"/>
  <c r="I41" i="3"/>
  <c r="K41" i="3"/>
  <c r="L41" i="3"/>
  <c r="N41" i="3"/>
  <c r="O41" i="3"/>
  <c r="P41" i="3" s="1"/>
  <c r="Q41" i="3"/>
  <c r="R41" i="3"/>
  <c r="T41" i="3"/>
  <c r="U41" i="3"/>
  <c r="W41" i="3"/>
  <c r="X41" i="3"/>
  <c r="Y41" i="3" s="1"/>
  <c r="Z41" i="3"/>
  <c r="AA41" i="3"/>
  <c r="AC41" i="3"/>
  <c r="AD41" i="3"/>
  <c r="AF41" i="3"/>
  <c r="AG41" i="3"/>
  <c r="AH41" i="3" s="1"/>
  <c r="E17" i="3"/>
  <c r="F17" i="3"/>
  <c r="H17" i="3"/>
  <c r="I17" i="3"/>
  <c r="K17" i="3"/>
  <c r="L17" i="3"/>
  <c r="N17" i="3"/>
  <c r="O17" i="3"/>
  <c r="P17" i="3" s="1"/>
  <c r="Q17" i="3"/>
  <c r="R17" i="3"/>
  <c r="T17" i="3"/>
  <c r="U17" i="3"/>
  <c r="V17" i="3" s="1"/>
  <c r="W17" i="3"/>
  <c r="X17" i="3"/>
  <c r="Y17" i="3" s="1"/>
  <c r="Z17" i="3"/>
  <c r="AA17" i="3"/>
  <c r="AC17" i="3"/>
  <c r="AD17" i="3"/>
  <c r="AF17" i="3"/>
  <c r="AG17" i="3"/>
  <c r="AH17" i="3" s="1"/>
  <c r="E54" i="3"/>
  <c r="F54" i="3"/>
  <c r="H54" i="3"/>
  <c r="I54" i="3"/>
  <c r="J54" i="3" s="1"/>
  <c r="K54" i="3"/>
  <c r="L54" i="3"/>
  <c r="N54" i="3"/>
  <c r="O54" i="3"/>
  <c r="Q54" i="3"/>
  <c r="R54" i="3"/>
  <c r="T54" i="3"/>
  <c r="U54" i="3"/>
  <c r="W54" i="3"/>
  <c r="X54" i="3"/>
  <c r="Y54" i="3" s="1"/>
  <c r="Z54" i="3"/>
  <c r="AA54" i="3"/>
  <c r="AC54" i="3"/>
  <c r="AD54" i="3"/>
  <c r="AE54" i="3" s="1"/>
  <c r="AF54" i="3"/>
  <c r="AG54" i="3"/>
  <c r="AH54" i="3" s="1"/>
  <c r="E8" i="3"/>
  <c r="F8" i="3"/>
  <c r="H8" i="3"/>
  <c r="I8" i="3"/>
  <c r="K8" i="3"/>
  <c r="L8" i="3"/>
  <c r="M8" i="3" s="1"/>
  <c r="N8" i="3"/>
  <c r="O8" i="3"/>
  <c r="Q8" i="3"/>
  <c r="R8" i="3"/>
  <c r="S8" i="3" s="1"/>
  <c r="T8" i="3"/>
  <c r="U8" i="3"/>
  <c r="W8" i="3"/>
  <c r="X8" i="3"/>
  <c r="Y8" i="3" s="1"/>
  <c r="Z8" i="3"/>
  <c r="AA8" i="3"/>
  <c r="AC8" i="3"/>
  <c r="AD8" i="3"/>
  <c r="AF8" i="3"/>
  <c r="AG8" i="3"/>
  <c r="AH8" i="3" s="1"/>
  <c r="E22" i="3"/>
  <c r="F22" i="3"/>
  <c r="H22" i="3"/>
  <c r="I22" i="3"/>
  <c r="K22" i="3"/>
  <c r="L22" i="3"/>
  <c r="N22" i="3"/>
  <c r="O22" i="3"/>
  <c r="Q22" i="3"/>
  <c r="R22" i="3"/>
  <c r="T22" i="3"/>
  <c r="U22" i="3"/>
  <c r="W22" i="3"/>
  <c r="X22" i="3"/>
  <c r="Y22" i="3" s="1"/>
  <c r="Z22" i="3"/>
  <c r="AA22" i="3"/>
  <c r="AC22" i="3"/>
  <c r="AD22" i="3"/>
  <c r="AF22" i="3"/>
  <c r="AG22" i="3"/>
  <c r="AH22" i="3" s="1"/>
  <c r="E40" i="3"/>
  <c r="F40" i="3"/>
  <c r="G40" i="3" s="1"/>
  <c r="H40" i="3"/>
  <c r="I40" i="3"/>
  <c r="K40" i="3"/>
  <c r="L40" i="3"/>
  <c r="N40" i="3"/>
  <c r="O40" i="3"/>
  <c r="Q40" i="3"/>
  <c r="R40" i="3"/>
  <c r="T40" i="3"/>
  <c r="U40" i="3"/>
  <c r="W40" i="3"/>
  <c r="X40" i="3"/>
  <c r="Y40" i="3" s="1"/>
  <c r="Z40" i="3"/>
  <c r="AA40" i="3"/>
  <c r="AC40" i="3"/>
  <c r="AD40" i="3"/>
  <c r="AE40" i="3" s="1"/>
  <c r="AF40" i="3"/>
  <c r="AG40" i="3"/>
  <c r="AH40" i="3" s="1"/>
  <c r="E72" i="3"/>
  <c r="F72" i="3"/>
  <c r="H72" i="3"/>
  <c r="I72" i="3"/>
  <c r="K72" i="3"/>
  <c r="L72" i="3"/>
  <c r="N72" i="3"/>
  <c r="O72" i="3"/>
  <c r="P72" i="3" s="1"/>
  <c r="Q72" i="3"/>
  <c r="R72" i="3"/>
  <c r="S72" i="3" s="1"/>
  <c r="T72" i="3"/>
  <c r="U72" i="3"/>
  <c r="V72" i="3" s="1"/>
  <c r="W72" i="3"/>
  <c r="X72" i="3"/>
  <c r="Y72" i="3" s="1"/>
  <c r="Z72" i="3"/>
  <c r="AA72" i="3"/>
  <c r="AB72" i="3" s="1"/>
  <c r="AC72" i="3"/>
  <c r="AD72" i="3"/>
  <c r="AE72" i="3" s="1"/>
  <c r="AF72" i="3"/>
  <c r="AG72" i="3"/>
  <c r="AH72" i="3" s="1"/>
  <c r="E38" i="3"/>
  <c r="F38" i="3"/>
  <c r="H38" i="3"/>
  <c r="I38" i="3"/>
  <c r="K38" i="3"/>
  <c r="L38" i="3"/>
  <c r="M38" i="3" s="1"/>
  <c r="N38" i="3"/>
  <c r="O38" i="3"/>
  <c r="Q38" i="3"/>
  <c r="R38" i="3"/>
  <c r="T38" i="3"/>
  <c r="U38" i="3"/>
  <c r="W38" i="3"/>
  <c r="X38" i="3"/>
  <c r="Y38" i="3" s="1"/>
  <c r="Z38" i="3"/>
  <c r="AA38" i="3"/>
  <c r="AC38" i="3"/>
  <c r="AD38" i="3"/>
  <c r="AF38" i="3"/>
  <c r="AG38" i="3"/>
  <c r="AH38" i="3" s="1"/>
  <c r="E52" i="3"/>
  <c r="F52" i="3"/>
  <c r="H52" i="3"/>
  <c r="I52" i="3"/>
  <c r="K52" i="3"/>
  <c r="L52" i="3"/>
  <c r="M52" i="3" s="1"/>
  <c r="N52" i="3"/>
  <c r="O52" i="3"/>
  <c r="P52" i="3" s="1"/>
  <c r="Q52" i="3"/>
  <c r="R52" i="3"/>
  <c r="T52" i="3"/>
  <c r="U52" i="3"/>
  <c r="W52" i="3"/>
  <c r="X52" i="3"/>
  <c r="Y52" i="3" s="1"/>
  <c r="Z52" i="3"/>
  <c r="AA52" i="3"/>
  <c r="AB52" i="3" s="1"/>
  <c r="AC52" i="3"/>
  <c r="AD52" i="3"/>
  <c r="AE52" i="3" s="1"/>
  <c r="AF52" i="3"/>
  <c r="AG52" i="3"/>
  <c r="AH52" i="3" s="1"/>
  <c r="E31" i="3"/>
  <c r="F31" i="3"/>
  <c r="H31" i="3"/>
  <c r="I31" i="3"/>
  <c r="K31" i="3"/>
  <c r="L31" i="3"/>
  <c r="M31" i="3" s="1"/>
  <c r="N31" i="3"/>
  <c r="O31" i="3"/>
  <c r="Q31" i="3"/>
  <c r="R31" i="3"/>
  <c r="T31" i="3"/>
  <c r="U31" i="3"/>
  <c r="W31" i="3"/>
  <c r="X31" i="3"/>
  <c r="Y31" i="3" s="1"/>
  <c r="Z31" i="3"/>
  <c r="AA31" i="3"/>
  <c r="AC31" i="3"/>
  <c r="AD31" i="3"/>
  <c r="AE31" i="3" s="1"/>
  <c r="AF31" i="3"/>
  <c r="AG31" i="3"/>
  <c r="AH31" i="3" s="1"/>
  <c r="E116" i="3"/>
  <c r="F116" i="3"/>
  <c r="H116" i="3"/>
  <c r="I116" i="3"/>
  <c r="J116" i="3" s="1"/>
  <c r="K116" i="3"/>
  <c r="L116" i="3"/>
  <c r="M116" i="3" s="1"/>
  <c r="N116" i="3"/>
  <c r="O116" i="3"/>
  <c r="P116" i="3" s="1"/>
  <c r="Q116" i="3"/>
  <c r="R116" i="3"/>
  <c r="S116" i="3" s="1"/>
  <c r="T116" i="3"/>
  <c r="U116" i="3"/>
  <c r="V116" i="3" s="1"/>
  <c r="W116" i="3"/>
  <c r="X116" i="3"/>
  <c r="Y116" i="3" s="1"/>
  <c r="Z116" i="3"/>
  <c r="AA116" i="3"/>
  <c r="AB116" i="3" s="1"/>
  <c r="AC116" i="3"/>
  <c r="AD116" i="3"/>
  <c r="AE116" i="3" s="1"/>
  <c r="AF116" i="3"/>
  <c r="AG116" i="3"/>
  <c r="AH116" i="3" s="1"/>
  <c r="E21" i="3"/>
  <c r="F21" i="3"/>
  <c r="H21" i="3"/>
  <c r="I21" i="3"/>
  <c r="K21" i="3"/>
  <c r="L21" i="3"/>
  <c r="M21" i="3" s="1"/>
  <c r="N21" i="3"/>
  <c r="O21" i="3"/>
  <c r="Q21" i="3"/>
  <c r="R21" i="3"/>
  <c r="S21" i="3" s="1"/>
  <c r="T21" i="3"/>
  <c r="U21" i="3"/>
  <c r="W21" i="3"/>
  <c r="X21" i="3"/>
  <c r="Y21" i="3" s="1"/>
  <c r="Z21" i="3"/>
  <c r="AA21" i="3"/>
  <c r="AC21" i="3"/>
  <c r="AD21" i="3"/>
  <c r="AF21" i="3"/>
  <c r="AG21" i="3"/>
  <c r="AH21" i="3" s="1"/>
  <c r="E48" i="3"/>
  <c r="F48" i="3"/>
  <c r="H48" i="3"/>
  <c r="I48" i="3"/>
  <c r="J48" i="3" s="1"/>
  <c r="K48" i="3"/>
  <c r="L48" i="3"/>
  <c r="N48" i="3"/>
  <c r="O48" i="3"/>
  <c r="Q48" i="3"/>
  <c r="R48" i="3"/>
  <c r="T48" i="3"/>
  <c r="U48" i="3"/>
  <c r="V48" i="3" s="1"/>
  <c r="W48" i="3"/>
  <c r="X48" i="3"/>
  <c r="Y48" i="3" s="1"/>
  <c r="Z48" i="3"/>
  <c r="AA48" i="3"/>
  <c r="AC48" i="3"/>
  <c r="AD48" i="3"/>
  <c r="AE48" i="3" s="1"/>
  <c r="AF48" i="3"/>
  <c r="AG48" i="3"/>
  <c r="AH48" i="3" s="1"/>
  <c r="E91" i="3"/>
  <c r="F91" i="3"/>
  <c r="H91" i="3"/>
  <c r="I91" i="3"/>
  <c r="J91" i="3" s="1"/>
  <c r="K91" i="3"/>
  <c r="L91" i="3"/>
  <c r="M91" i="3" s="1"/>
  <c r="N91" i="3"/>
  <c r="O91" i="3"/>
  <c r="P91" i="3" s="1"/>
  <c r="Q91" i="3"/>
  <c r="R91" i="3"/>
  <c r="T91" i="3"/>
  <c r="U91" i="3"/>
  <c r="V91" i="3" s="1"/>
  <c r="W91" i="3"/>
  <c r="X91" i="3"/>
  <c r="Y91" i="3" s="1"/>
  <c r="Z91" i="3"/>
  <c r="AA91" i="3"/>
  <c r="AB91" i="3" s="1"/>
  <c r="AC91" i="3"/>
  <c r="AD91" i="3"/>
  <c r="AE91" i="3" s="1"/>
  <c r="AF91" i="3"/>
  <c r="AG91" i="3"/>
  <c r="AH91" i="3" s="1"/>
  <c r="E55" i="3"/>
  <c r="F55" i="3"/>
  <c r="H55" i="3"/>
  <c r="I55" i="3"/>
  <c r="K55" i="3"/>
  <c r="L55" i="3"/>
  <c r="M55" i="3" s="1"/>
  <c r="N55" i="3"/>
  <c r="O55" i="3"/>
  <c r="Q55" i="3"/>
  <c r="R55" i="3"/>
  <c r="S55" i="3" s="1"/>
  <c r="T55" i="3"/>
  <c r="U55" i="3"/>
  <c r="W55" i="3"/>
  <c r="X55" i="3"/>
  <c r="Y55" i="3" s="1"/>
  <c r="Z55" i="3"/>
  <c r="AA55" i="3"/>
  <c r="AC55" i="3"/>
  <c r="AD55" i="3"/>
  <c r="AE55" i="3" s="1"/>
  <c r="AF55" i="3"/>
  <c r="AG55" i="3"/>
  <c r="AH55" i="3" s="1"/>
  <c r="E60" i="3"/>
  <c r="F60" i="3"/>
  <c r="H60" i="3"/>
  <c r="I60" i="3"/>
  <c r="K60" i="3"/>
  <c r="L60" i="3"/>
  <c r="N60" i="3"/>
  <c r="O60" i="3"/>
  <c r="P60" i="3" s="1"/>
  <c r="Q60" i="3"/>
  <c r="R60" i="3"/>
  <c r="T60" i="3"/>
  <c r="U60" i="3"/>
  <c r="W60" i="3"/>
  <c r="X60" i="3"/>
  <c r="Y60" i="3" s="1"/>
  <c r="Z60" i="3"/>
  <c r="AA60" i="3"/>
  <c r="AB60" i="3" s="1"/>
  <c r="AC60" i="3"/>
  <c r="AD60" i="3"/>
  <c r="AE60" i="3" s="1"/>
  <c r="AF60" i="3"/>
  <c r="AG60" i="3"/>
  <c r="AH60" i="3" s="1"/>
  <c r="E16" i="3"/>
  <c r="F16" i="3"/>
  <c r="H16" i="3"/>
  <c r="I16" i="3"/>
  <c r="K16" i="3"/>
  <c r="L16" i="3"/>
  <c r="M16" i="3" s="1"/>
  <c r="N16" i="3"/>
  <c r="O16" i="3"/>
  <c r="Q16" i="3"/>
  <c r="R16" i="3"/>
  <c r="T16" i="3"/>
  <c r="U16" i="3"/>
  <c r="W16" i="3"/>
  <c r="X16" i="3"/>
  <c r="Z16" i="3"/>
  <c r="AA16" i="3"/>
  <c r="AB16" i="3" s="1"/>
  <c r="AC16" i="3"/>
  <c r="AD16" i="3"/>
  <c r="AF16" i="3"/>
  <c r="AG16" i="3"/>
  <c r="AH16" i="3" s="1"/>
  <c r="E28" i="3"/>
  <c r="F28" i="3"/>
  <c r="H28" i="3"/>
  <c r="I28" i="3"/>
  <c r="K28" i="3"/>
  <c r="L28" i="3"/>
  <c r="N28" i="3"/>
  <c r="O28" i="3"/>
  <c r="Q28" i="3"/>
  <c r="R28" i="3"/>
  <c r="T28" i="3"/>
  <c r="U28" i="3"/>
  <c r="W28" i="3"/>
  <c r="X28" i="3"/>
  <c r="Z28" i="3"/>
  <c r="AA28" i="3"/>
  <c r="AC28" i="3"/>
  <c r="AD28" i="3"/>
  <c r="AF28" i="3"/>
  <c r="AG28" i="3"/>
  <c r="AH28" i="3" s="1"/>
  <c r="E13" i="3"/>
  <c r="F13" i="3"/>
  <c r="H13" i="3"/>
  <c r="I13" i="3"/>
  <c r="J13" i="3" s="1"/>
  <c r="K13" i="3"/>
  <c r="L13" i="3"/>
  <c r="N13" i="3"/>
  <c r="O13" i="3"/>
  <c r="Q13" i="3"/>
  <c r="R13" i="3"/>
  <c r="S13" i="3" s="1"/>
  <c r="T13" i="3"/>
  <c r="U13" i="3"/>
  <c r="W13" i="3"/>
  <c r="X13" i="3"/>
  <c r="Z13" i="3"/>
  <c r="AA13" i="3"/>
  <c r="AB13" i="3" s="1"/>
  <c r="AC13" i="3"/>
  <c r="AD13" i="3"/>
  <c r="AF13" i="3"/>
  <c r="AG13" i="3"/>
  <c r="AH13" i="3" s="1"/>
  <c r="E67" i="3"/>
  <c r="F67" i="3"/>
  <c r="H67" i="3"/>
  <c r="I67" i="3"/>
  <c r="K67" i="3"/>
  <c r="L67" i="3"/>
  <c r="M67" i="3" s="1"/>
  <c r="N67" i="3"/>
  <c r="O67" i="3"/>
  <c r="P67" i="3" s="1"/>
  <c r="Q67" i="3"/>
  <c r="R67" i="3"/>
  <c r="S67" i="3" s="1"/>
  <c r="T67" i="3"/>
  <c r="U67" i="3"/>
  <c r="W67" i="3"/>
  <c r="X67" i="3"/>
  <c r="Y67" i="3" s="1"/>
  <c r="Z67" i="3"/>
  <c r="AA67" i="3"/>
  <c r="AB67" i="3" s="1"/>
  <c r="AC67" i="3"/>
  <c r="AD67" i="3"/>
  <c r="AE67" i="3" s="1"/>
  <c r="AF67" i="3"/>
  <c r="AG67" i="3"/>
  <c r="AH67" i="3" s="1"/>
  <c r="E64" i="3"/>
  <c r="F64" i="3"/>
  <c r="H64" i="3"/>
  <c r="I64" i="3"/>
  <c r="J64" i="3" s="1"/>
  <c r="K64" i="3"/>
  <c r="L64" i="3"/>
  <c r="M64" i="3" s="1"/>
  <c r="N64" i="3"/>
  <c r="O64" i="3"/>
  <c r="Q64" i="3"/>
  <c r="R64" i="3"/>
  <c r="T64" i="3"/>
  <c r="U64" i="3"/>
  <c r="W64" i="3"/>
  <c r="X64" i="3"/>
  <c r="Y64" i="3" s="1"/>
  <c r="Z64" i="3"/>
  <c r="AA64" i="3"/>
  <c r="AC64" i="3"/>
  <c r="AD64" i="3"/>
  <c r="AE64" i="3" s="1"/>
  <c r="AF64" i="3"/>
  <c r="AG64" i="3"/>
  <c r="AH64" i="3" s="1"/>
  <c r="E32" i="3"/>
  <c r="F32" i="3"/>
  <c r="H32" i="3"/>
  <c r="I32" i="3"/>
  <c r="K32" i="3"/>
  <c r="L32" i="3"/>
  <c r="N32" i="3"/>
  <c r="O32" i="3"/>
  <c r="P32" i="3" s="1"/>
  <c r="Q32" i="3"/>
  <c r="R32" i="3"/>
  <c r="S32" i="3" s="1"/>
  <c r="T32" i="3"/>
  <c r="U32" i="3"/>
  <c r="W32" i="3"/>
  <c r="X32" i="3"/>
  <c r="Y32" i="3" s="1"/>
  <c r="Z32" i="3"/>
  <c r="AA32" i="3"/>
  <c r="AC32" i="3"/>
  <c r="AD32" i="3"/>
  <c r="AF32" i="3"/>
  <c r="AG32" i="3"/>
  <c r="AH32" i="3" s="1"/>
  <c r="E46" i="3"/>
  <c r="F46" i="3"/>
  <c r="G46" i="3" s="1"/>
  <c r="H46" i="3"/>
  <c r="I46" i="3"/>
  <c r="K46" i="3"/>
  <c r="L46" i="3"/>
  <c r="M46" i="3" s="1"/>
  <c r="N46" i="3"/>
  <c r="O46" i="3"/>
  <c r="P46" i="3" s="1"/>
  <c r="Q46" i="3"/>
  <c r="R46" i="3"/>
  <c r="T46" i="3"/>
  <c r="U46" i="3"/>
  <c r="W46" i="3"/>
  <c r="X46" i="3"/>
  <c r="Y46" i="3" s="1"/>
  <c r="Z46" i="3"/>
  <c r="AA46" i="3"/>
  <c r="AC46" i="3"/>
  <c r="AD46" i="3"/>
  <c r="AE46" i="3" s="1"/>
  <c r="AF46" i="3"/>
  <c r="AG46" i="3"/>
  <c r="AH46" i="3" s="1"/>
  <c r="E103" i="3"/>
  <c r="F103" i="3"/>
  <c r="G103" i="3" s="1"/>
  <c r="H103" i="3"/>
  <c r="I103" i="3"/>
  <c r="K103" i="3"/>
  <c r="L103" i="3"/>
  <c r="M103" i="3" s="1"/>
  <c r="N103" i="3"/>
  <c r="O103" i="3"/>
  <c r="P103" i="3" s="1"/>
  <c r="Q103" i="3"/>
  <c r="R103" i="3"/>
  <c r="S103" i="3" s="1"/>
  <c r="T103" i="3"/>
  <c r="U103" i="3"/>
  <c r="V103" i="3" s="1"/>
  <c r="W103" i="3"/>
  <c r="X103" i="3"/>
  <c r="Y103" i="3" s="1"/>
  <c r="Z103" i="3"/>
  <c r="AA103" i="3"/>
  <c r="AB103" i="3" s="1"/>
  <c r="AC103" i="3"/>
  <c r="AD103" i="3"/>
  <c r="AE103" i="3" s="1"/>
  <c r="AF103" i="3"/>
  <c r="AG103" i="3"/>
  <c r="AH103" i="3" s="1"/>
  <c r="E39" i="3"/>
  <c r="F39" i="3"/>
  <c r="G39" i="3" s="1"/>
  <c r="H39" i="3"/>
  <c r="I39" i="3"/>
  <c r="K39" i="3"/>
  <c r="L39" i="3"/>
  <c r="M39" i="3" s="1"/>
  <c r="N39" i="3"/>
  <c r="O39" i="3"/>
  <c r="Q39" i="3"/>
  <c r="R39" i="3"/>
  <c r="T39" i="3"/>
  <c r="U39" i="3"/>
  <c r="W39" i="3"/>
  <c r="X39" i="3"/>
  <c r="Y39" i="3" s="1"/>
  <c r="Z39" i="3"/>
  <c r="AA39" i="3"/>
  <c r="AC39" i="3"/>
  <c r="AD39" i="3"/>
  <c r="AF39" i="3"/>
  <c r="AG39" i="3"/>
  <c r="AH39" i="3" s="1"/>
  <c r="E53" i="3"/>
  <c r="F53" i="3"/>
  <c r="G53" i="3" s="1"/>
  <c r="H53" i="3"/>
  <c r="I53" i="3"/>
  <c r="K53" i="3"/>
  <c r="L53" i="3"/>
  <c r="N53" i="3"/>
  <c r="O53" i="3"/>
  <c r="P53" i="3" s="1"/>
  <c r="Q53" i="3"/>
  <c r="R53" i="3"/>
  <c r="T53" i="3"/>
  <c r="U53" i="3"/>
  <c r="W53" i="3"/>
  <c r="X53" i="3"/>
  <c r="Y53" i="3" s="1"/>
  <c r="Z53" i="3"/>
  <c r="AA53" i="3"/>
  <c r="AB53" i="3" s="1"/>
  <c r="AC53" i="3"/>
  <c r="AD53" i="3"/>
  <c r="AF53" i="3"/>
  <c r="AG53" i="3"/>
  <c r="AH53" i="3" s="1"/>
  <c r="E81" i="3"/>
  <c r="F81" i="3"/>
  <c r="H81" i="3"/>
  <c r="I81" i="3"/>
  <c r="K81" i="3"/>
  <c r="L81" i="3"/>
  <c r="N81" i="3"/>
  <c r="O81" i="3"/>
  <c r="P81" i="3" s="1"/>
  <c r="Q81" i="3"/>
  <c r="R81" i="3"/>
  <c r="S81" i="3" s="1"/>
  <c r="T81" i="3"/>
  <c r="U81" i="3"/>
  <c r="V81" i="3" s="1"/>
  <c r="W81" i="3"/>
  <c r="X81" i="3"/>
  <c r="Y81" i="3" s="1"/>
  <c r="Z81" i="3"/>
  <c r="AA81" i="3"/>
  <c r="AB81" i="3" s="1"/>
  <c r="AC81" i="3"/>
  <c r="AD81" i="3"/>
  <c r="AE81" i="3" s="1"/>
  <c r="AF81" i="3"/>
  <c r="AG81" i="3"/>
  <c r="AH81" i="3" s="1"/>
  <c r="E14" i="3"/>
  <c r="F14" i="3"/>
  <c r="H14" i="3"/>
  <c r="I14" i="3"/>
  <c r="K14" i="3"/>
  <c r="L14" i="3"/>
  <c r="M14" i="3" s="1"/>
  <c r="N14" i="3"/>
  <c r="O14" i="3"/>
  <c r="P14" i="3" s="1"/>
  <c r="Q14" i="3"/>
  <c r="R14" i="3"/>
  <c r="T14" i="3"/>
  <c r="U14" i="3"/>
  <c r="W14" i="3"/>
  <c r="X14" i="3"/>
  <c r="Y14" i="3" s="1"/>
  <c r="Z14" i="3"/>
  <c r="AA14" i="3"/>
  <c r="AC14" i="3"/>
  <c r="AD14" i="3"/>
  <c r="AF14" i="3"/>
  <c r="AG14" i="3"/>
  <c r="AH14" i="3" s="1"/>
  <c r="E70" i="3"/>
  <c r="F70" i="3"/>
  <c r="G70" i="3" s="1"/>
  <c r="H70" i="3"/>
  <c r="I70" i="3"/>
  <c r="J70" i="3" s="1"/>
  <c r="K70" i="3"/>
  <c r="L70" i="3"/>
  <c r="M70" i="3" s="1"/>
  <c r="N70" i="3"/>
  <c r="O70" i="3"/>
  <c r="P70" i="3" s="1"/>
  <c r="Q70" i="3"/>
  <c r="R70" i="3"/>
  <c r="T70" i="3"/>
  <c r="U70" i="3"/>
  <c r="V70" i="3" s="1"/>
  <c r="W70" i="3"/>
  <c r="X70" i="3"/>
  <c r="Z70" i="3"/>
  <c r="AA70" i="3"/>
  <c r="AC70" i="3"/>
  <c r="AD70" i="3"/>
  <c r="AE70" i="3" s="1"/>
  <c r="AF70" i="3"/>
  <c r="AG70" i="3"/>
  <c r="AH70" i="3" s="1"/>
  <c r="E71" i="3"/>
  <c r="F71" i="3"/>
  <c r="H71" i="3"/>
  <c r="I71" i="3"/>
  <c r="J71" i="3" s="1"/>
  <c r="K71" i="3"/>
  <c r="L71" i="3"/>
  <c r="M71" i="3" s="1"/>
  <c r="N71" i="3"/>
  <c r="O71" i="3"/>
  <c r="P71" i="3" s="1"/>
  <c r="Q71" i="3"/>
  <c r="R71" i="3"/>
  <c r="T71" i="3"/>
  <c r="U71" i="3"/>
  <c r="V71" i="3" s="1"/>
  <c r="W71" i="3"/>
  <c r="X71" i="3"/>
  <c r="Y71" i="3" s="1"/>
  <c r="Z71" i="3"/>
  <c r="AA71" i="3"/>
  <c r="AC71" i="3"/>
  <c r="AD71" i="3"/>
  <c r="AE71" i="3" s="1"/>
  <c r="AF71" i="3"/>
  <c r="AG71" i="3"/>
  <c r="AH71" i="3" s="1"/>
  <c r="E27" i="3"/>
  <c r="F27" i="3"/>
  <c r="H27" i="3"/>
  <c r="I27" i="3"/>
  <c r="K27" i="3"/>
  <c r="L27" i="3"/>
  <c r="N27" i="3"/>
  <c r="O27" i="3"/>
  <c r="P27" i="3" s="1"/>
  <c r="Q27" i="3"/>
  <c r="R27" i="3"/>
  <c r="T27" i="3"/>
  <c r="U27" i="3"/>
  <c r="W27" i="3"/>
  <c r="X27" i="3"/>
  <c r="Y27" i="3" s="1"/>
  <c r="Z27" i="3"/>
  <c r="AA27" i="3"/>
  <c r="AC27" i="3"/>
  <c r="AD27" i="3"/>
  <c r="AF27" i="3"/>
  <c r="AG27" i="3"/>
  <c r="AH27" i="3" s="1"/>
  <c r="E43" i="3"/>
  <c r="F43" i="3"/>
  <c r="H43" i="3"/>
  <c r="I43" i="3"/>
  <c r="K43" i="3"/>
  <c r="L43" i="3"/>
  <c r="N43" i="3"/>
  <c r="O43" i="3"/>
  <c r="Q43" i="3"/>
  <c r="R43" i="3"/>
  <c r="T43" i="3"/>
  <c r="U43" i="3"/>
  <c r="W43" i="3"/>
  <c r="X43" i="3"/>
  <c r="Y43" i="3" s="1"/>
  <c r="Z43" i="3"/>
  <c r="AA43" i="3"/>
  <c r="AC43" i="3"/>
  <c r="AD43" i="3"/>
  <c r="AF43" i="3"/>
  <c r="AG43" i="3"/>
  <c r="AH43" i="3" s="1"/>
  <c r="E15" i="3"/>
  <c r="F15" i="3"/>
  <c r="H15" i="3"/>
  <c r="I15" i="3"/>
  <c r="K15" i="3"/>
  <c r="L15" i="3"/>
  <c r="N15" i="3"/>
  <c r="O15" i="3"/>
  <c r="P15" i="3" s="1"/>
  <c r="Q15" i="3"/>
  <c r="R15" i="3"/>
  <c r="T15" i="3"/>
  <c r="U15" i="3"/>
  <c r="W15" i="3"/>
  <c r="X15" i="3"/>
  <c r="Y15" i="3" s="1"/>
  <c r="Z15" i="3"/>
  <c r="AA15" i="3"/>
  <c r="AB15" i="3" s="1"/>
  <c r="AC15" i="3"/>
  <c r="AD15" i="3"/>
  <c r="AF15" i="3"/>
  <c r="AG15" i="3"/>
  <c r="AH15" i="3" s="1"/>
  <c r="E100" i="3"/>
  <c r="F100" i="3"/>
  <c r="G100" i="3" s="1"/>
  <c r="H100" i="3"/>
  <c r="I100" i="3"/>
  <c r="J100" i="3" s="1"/>
  <c r="K100" i="3"/>
  <c r="L100" i="3"/>
  <c r="M100" i="3" s="1"/>
  <c r="N100" i="3"/>
  <c r="O100" i="3"/>
  <c r="P100" i="3" s="1"/>
  <c r="Q100" i="3"/>
  <c r="R100" i="3"/>
  <c r="T100" i="3"/>
  <c r="U100" i="3"/>
  <c r="V100" i="3" s="1"/>
  <c r="W100" i="3"/>
  <c r="X100" i="3"/>
  <c r="Y100" i="3" s="1"/>
  <c r="Z100" i="3"/>
  <c r="AA100" i="3"/>
  <c r="AB100" i="3" s="1"/>
  <c r="AC100" i="3"/>
  <c r="AD100" i="3"/>
  <c r="AE100" i="3" s="1"/>
  <c r="AF100" i="3"/>
  <c r="AG100" i="3"/>
  <c r="AH100" i="3" s="1"/>
  <c r="E106" i="3"/>
  <c r="F106" i="3"/>
  <c r="G106" i="3" s="1"/>
  <c r="H106" i="3"/>
  <c r="I106" i="3"/>
  <c r="J106" i="3" s="1"/>
  <c r="K106" i="3"/>
  <c r="L106" i="3"/>
  <c r="M106" i="3" s="1"/>
  <c r="N106" i="3"/>
  <c r="O106" i="3"/>
  <c r="P106" i="3" s="1"/>
  <c r="Q106" i="3"/>
  <c r="R106" i="3"/>
  <c r="T106" i="3"/>
  <c r="U106" i="3"/>
  <c r="V106" i="3" s="1"/>
  <c r="W106" i="3"/>
  <c r="X106" i="3"/>
  <c r="Y106" i="3" s="1"/>
  <c r="Z106" i="3"/>
  <c r="AA106" i="3"/>
  <c r="AB106" i="3" s="1"/>
  <c r="AC106" i="3"/>
  <c r="AD106" i="3"/>
  <c r="AE106" i="3" s="1"/>
  <c r="AF106" i="3"/>
  <c r="AG106" i="3"/>
  <c r="AH106" i="3" s="1"/>
  <c r="E104" i="3"/>
  <c r="F104" i="3"/>
  <c r="G104" i="3" s="1"/>
  <c r="H104" i="3"/>
  <c r="I104" i="3"/>
  <c r="J104" i="3" s="1"/>
  <c r="K104" i="3"/>
  <c r="L104" i="3"/>
  <c r="M104" i="3" s="1"/>
  <c r="N104" i="3"/>
  <c r="O104" i="3"/>
  <c r="P104" i="3" s="1"/>
  <c r="Q104" i="3"/>
  <c r="R104" i="3"/>
  <c r="T104" i="3"/>
  <c r="U104" i="3"/>
  <c r="V104" i="3" s="1"/>
  <c r="W104" i="3"/>
  <c r="X104" i="3"/>
  <c r="Y104" i="3" s="1"/>
  <c r="Z104" i="3"/>
  <c r="AA104" i="3"/>
  <c r="AB104" i="3" s="1"/>
  <c r="AC104" i="3"/>
  <c r="AD104" i="3"/>
  <c r="AE104" i="3" s="1"/>
  <c r="AF104" i="3"/>
  <c r="AG104" i="3"/>
  <c r="AH104" i="3" s="1"/>
  <c r="E47" i="3"/>
  <c r="F47" i="3"/>
  <c r="H47" i="3"/>
  <c r="I47" i="3"/>
  <c r="K47" i="3"/>
  <c r="L47" i="3"/>
  <c r="M47" i="3" s="1"/>
  <c r="N47" i="3"/>
  <c r="O47" i="3"/>
  <c r="P47" i="3" s="1"/>
  <c r="Q47" i="3"/>
  <c r="R47" i="3"/>
  <c r="T47" i="3"/>
  <c r="U47" i="3"/>
  <c r="W47" i="3"/>
  <c r="X47" i="3"/>
  <c r="Y47" i="3" s="1"/>
  <c r="Z47" i="3"/>
  <c r="AA47" i="3"/>
  <c r="AC47" i="3"/>
  <c r="AD47" i="3"/>
  <c r="AF47" i="3"/>
  <c r="AG47" i="3"/>
  <c r="AH47" i="3" s="1"/>
  <c r="E117" i="3"/>
  <c r="F117" i="3"/>
  <c r="G117" i="3" s="1"/>
  <c r="H117" i="3"/>
  <c r="I117" i="3"/>
  <c r="J117" i="3" s="1"/>
  <c r="K117" i="3"/>
  <c r="L117" i="3"/>
  <c r="M117" i="3" s="1"/>
  <c r="N117" i="3"/>
  <c r="O117" i="3"/>
  <c r="P117" i="3" s="1"/>
  <c r="Q117" i="3"/>
  <c r="R117" i="3"/>
  <c r="T117" i="3"/>
  <c r="U117" i="3"/>
  <c r="V117" i="3" s="1"/>
  <c r="W117" i="3"/>
  <c r="X117" i="3"/>
  <c r="Y117" i="3" s="1"/>
  <c r="Z117" i="3"/>
  <c r="AA117" i="3"/>
  <c r="AB117" i="3" s="1"/>
  <c r="AC117" i="3"/>
  <c r="AD117" i="3"/>
  <c r="AE117" i="3" s="1"/>
  <c r="AF117" i="3"/>
  <c r="AG117" i="3"/>
  <c r="AH117" i="3" s="1"/>
  <c r="E95" i="3"/>
  <c r="F95" i="3"/>
  <c r="H95" i="3"/>
  <c r="I95" i="3"/>
  <c r="J95" i="3" s="1"/>
  <c r="K95" i="3"/>
  <c r="L95" i="3"/>
  <c r="M95" i="3" s="1"/>
  <c r="N95" i="3"/>
  <c r="O95" i="3"/>
  <c r="P95" i="3" s="1"/>
  <c r="Q95" i="3"/>
  <c r="R95" i="3"/>
  <c r="S95" i="3" s="1"/>
  <c r="T95" i="3"/>
  <c r="U95" i="3"/>
  <c r="V95" i="3" s="1"/>
  <c r="W95" i="3"/>
  <c r="X95" i="3"/>
  <c r="Y95" i="3" s="1"/>
  <c r="Z95" i="3"/>
  <c r="AA95" i="3"/>
  <c r="AC95" i="3"/>
  <c r="AD95" i="3"/>
  <c r="AE95" i="3" s="1"/>
  <c r="AF95" i="3"/>
  <c r="AG95" i="3"/>
  <c r="AH95" i="3" s="1"/>
  <c r="E83" i="3"/>
  <c r="F83" i="3"/>
  <c r="G83" i="3" s="1"/>
  <c r="H83" i="3"/>
  <c r="I83" i="3"/>
  <c r="K83" i="3"/>
  <c r="L83" i="3"/>
  <c r="M83" i="3" s="1"/>
  <c r="N83" i="3"/>
  <c r="O83" i="3"/>
  <c r="P83" i="3" s="1"/>
  <c r="Q83" i="3"/>
  <c r="R83" i="3"/>
  <c r="T83" i="3"/>
  <c r="U83" i="3"/>
  <c r="V83" i="3" s="1"/>
  <c r="W83" i="3"/>
  <c r="X83" i="3"/>
  <c r="Y83" i="3" s="1"/>
  <c r="Z83" i="3"/>
  <c r="AA83" i="3"/>
  <c r="AB83" i="3" s="1"/>
  <c r="AC83" i="3"/>
  <c r="AD83" i="3"/>
  <c r="AE83" i="3" s="1"/>
  <c r="AF83" i="3"/>
  <c r="AG83" i="3"/>
  <c r="AH83" i="3" s="1"/>
  <c r="E6" i="3"/>
  <c r="F6" i="3"/>
  <c r="H6" i="3"/>
  <c r="I6" i="3"/>
  <c r="K6" i="3"/>
  <c r="L6" i="3"/>
  <c r="N6" i="3"/>
  <c r="O6" i="3"/>
  <c r="Q6" i="3"/>
  <c r="R6" i="3"/>
  <c r="T6" i="3"/>
  <c r="U6" i="3"/>
  <c r="W6" i="3"/>
  <c r="X6" i="3"/>
  <c r="Z6" i="3"/>
  <c r="AA6" i="3"/>
  <c r="AC6" i="3"/>
  <c r="AD6" i="3"/>
  <c r="AF6" i="3"/>
  <c r="AG6" i="3"/>
  <c r="AH6" i="3" s="1"/>
  <c r="E11" i="3"/>
  <c r="F11" i="3"/>
  <c r="H11" i="3"/>
  <c r="I11" i="3"/>
  <c r="K11" i="3"/>
  <c r="L11" i="3"/>
  <c r="N11" i="3"/>
  <c r="O11" i="3"/>
  <c r="Q11" i="3"/>
  <c r="R11" i="3"/>
  <c r="T11" i="3"/>
  <c r="U11" i="3"/>
  <c r="W11" i="3"/>
  <c r="X11" i="3"/>
  <c r="Z11" i="3"/>
  <c r="AA11" i="3"/>
  <c r="AC11" i="3"/>
  <c r="AD11" i="3"/>
  <c r="AF11" i="3"/>
  <c r="AG11" i="3"/>
  <c r="AH11" i="3" s="1"/>
  <c r="E73" i="3"/>
  <c r="F73" i="3"/>
  <c r="G73" i="3" s="1"/>
  <c r="H73" i="3"/>
  <c r="I73" i="3"/>
  <c r="K73" i="3"/>
  <c r="L73" i="3"/>
  <c r="M73" i="3" s="1"/>
  <c r="N73" i="3"/>
  <c r="O73" i="3"/>
  <c r="P73" i="3" s="1"/>
  <c r="Q73" i="3"/>
  <c r="R73" i="3"/>
  <c r="S73" i="3" s="1"/>
  <c r="T73" i="3"/>
  <c r="U73" i="3"/>
  <c r="V73" i="3" s="1"/>
  <c r="W73" i="3"/>
  <c r="X73" i="3"/>
  <c r="Z73" i="3"/>
  <c r="AA73" i="3"/>
  <c r="AC73" i="3"/>
  <c r="AD73" i="3"/>
  <c r="AF73" i="3"/>
  <c r="AG73" i="3"/>
  <c r="AH73" i="3" s="1"/>
  <c r="E35" i="3"/>
  <c r="F35" i="3"/>
  <c r="H35" i="3"/>
  <c r="I35" i="3"/>
  <c r="K35" i="3"/>
  <c r="L35" i="3"/>
  <c r="N35" i="3"/>
  <c r="O35" i="3"/>
  <c r="P35" i="3" s="1"/>
  <c r="Q35" i="3"/>
  <c r="R35" i="3"/>
  <c r="S35" i="3" s="1"/>
  <c r="T35" i="3"/>
  <c r="U35" i="3"/>
  <c r="V35" i="3" s="1"/>
  <c r="W35" i="3"/>
  <c r="X35" i="3"/>
  <c r="Y35" i="3" s="1"/>
  <c r="Z35" i="3"/>
  <c r="AA35" i="3"/>
  <c r="AC35" i="3"/>
  <c r="AD35" i="3"/>
  <c r="AF35" i="3"/>
  <c r="AG35" i="3"/>
  <c r="AH35" i="3" s="1"/>
  <c r="F30" i="3"/>
  <c r="H30" i="3"/>
  <c r="I30" i="3"/>
  <c r="K30" i="3"/>
  <c r="L30" i="3"/>
  <c r="N30" i="3"/>
  <c r="O30" i="3"/>
  <c r="Q30" i="3"/>
  <c r="R30" i="3"/>
  <c r="S30" i="3" s="1"/>
  <c r="T30" i="3"/>
  <c r="U30" i="3"/>
  <c r="W30" i="3"/>
  <c r="X30" i="3"/>
  <c r="Z30" i="3"/>
  <c r="AA30" i="3"/>
  <c r="AC30" i="3"/>
  <c r="AD30" i="3"/>
  <c r="AF30" i="3"/>
  <c r="AG30" i="3"/>
  <c r="AH30" i="3" s="1"/>
  <c r="E122" i="3"/>
  <c r="F122" i="3"/>
  <c r="H122" i="3"/>
  <c r="I122" i="3"/>
  <c r="J122" i="3" s="1"/>
  <c r="K122" i="3"/>
  <c r="L122" i="3"/>
  <c r="M122" i="3" s="1"/>
  <c r="N122" i="3"/>
  <c r="O122" i="3"/>
  <c r="P122" i="3" s="1"/>
  <c r="Q122" i="3"/>
  <c r="R122" i="3"/>
  <c r="S122" i="3" s="1"/>
  <c r="T122" i="3"/>
  <c r="U122" i="3"/>
  <c r="V122" i="3" s="1"/>
  <c r="W122" i="3"/>
  <c r="X122" i="3"/>
  <c r="Y122" i="3" s="1"/>
  <c r="Z122" i="3"/>
  <c r="AA122" i="3"/>
  <c r="AB122" i="3" s="1"/>
  <c r="AC122" i="3"/>
  <c r="AD122" i="3"/>
  <c r="AE122" i="3" s="1"/>
  <c r="AF122" i="3"/>
  <c r="AG122" i="3"/>
  <c r="AH122" i="3" s="1"/>
  <c r="E58" i="3"/>
  <c r="F58" i="3"/>
  <c r="G58" i="3" s="1"/>
  <c r="H58" i="3"/>
  <c r="I58" i="3"/>
  <c r="K58" i="3"/>
  <c r="L58" i="3"/>
  <c r="N58" i="3"/>
  <c r="O58" i="3"/>
  <c r="Q58" i="3"/>
  <c r="R58" i="3"/>
  <c r="S58" i="3" s="1"/>
  <c r="T58" i="3"/>
  <c r="U58" i="3"/>
  <c r="W58" i="3"/>
  <c r="X58" i="3"/>
  <c r="Y58" i="3" s="1"/>
  <c r="Z58" i="3"/>
  <c r="AA58" i="3"/>
  <c r="AC58" i="3"/>
  <c r="AD58" i="3"/>
  <c r="AF58" i="3"/>
  <c r="AG58" i="3"/>
  <c r="AH58" i="3" s="1"/>
  <c r="E125" i="3"/>
  <c r="F125" i="3"/>
  <c r="G125" i="3" s="1"/>
  <c r="H125" i="3"/>
  <c r="I125" i="3"/>
  <c r="J125" i="3" s="1"/>
  <c r="K125" i="3"/>
  <c r="L125" i="3"/>
  <c r="N125" i="3"/>
  <c r="O125" i="3"/>
  <c r="P125" i="3" s="1"/>
  <c r="Q125" i="3"/>
  <c r="R125" i="3"/>
  <c r="S125" i="3" s="1"/>
  <c r="T125" i="3"/>
  <c r="U125" i="3"/>
  <c r="V125" i="3" s="1"/>
  <c r="W125" i="3"/>
  <c r="X125" i="3"/>
  <c r="Y125" i="3" s="1"/>
  <c r="Z125" i="3"/>
  <c r="AA125" i="3"/>
  <c r="AB125" i="3" s="1"/>
  <c r="AC125" i="3"/>
  <c r="AD125" i="3"/>
  <c r="AE125" i="3" s="1"/>
  <c r="AF125" i="3"/>
  <c r="AG125" i="3"/>
  <c r="AH125" i="3" s="1"/>
  <c r="E42" i="3"/>
  <c r="F42" i="3"/>
  <c r="G42" i="3" s="1"/>
  <c r="H42" i="3"/>
  <c r="I42" i="3"/>
  <c r="K42" i="3"/>
  <c r="L42" i="3"/>
  <c r="N42" i="3"/>
  <c r="O42" i="3"/>
  <c r="Q42" i="3"/>
  <c r="R42" i="3"/>
  <c r="T42" i="3"/>
  <c r="U42" i="3"/>
  <c r="V42" i="3" s="1"/>
  <c r="W42" i="3"/>
  <c r="X42" i="3"/>
  <c r="Y42" i="3" s="1"/>
  <c r="Z42" i="3"/>
  <c r="AA42" i="3"/>
  <c r="AC42" i="3"/>
  <c r="AD42" i="3"/>
  <c r="AE42" i="3" s="1"/>
  <c r="AF42" i="3"/>
  <c r="AG42" i="3"/>
  <c r="AH42" i="3" s="1"/>
  <c r="E12" i="3"/>
  <c r="F12" i="3"/>
  <c r="H12" i="3"/>
  <c r="I12" i="3"/>
  <c r="K12" i="3"/>
  <c r="L12" i="3"/>
  <c r="N12" i="3"/>
  <c r="O12" i="3"/>
  <c r="Q12" i="3"/>
  <c r="R12" i="3"/>
  <c r="T12" i="3"/>
  <c r="U12" i="3"/>
  <c r="W12" i="3"/>
  <c r="X12" i="3"/>
  <c r="Z12" i="3"/>
  <c r="AA12" i="3"/>
  <c r="AC12" i="3"/>
  <c r="AD12" i="3"/>
  <c r="AF12" i="3"/>
  <c r="AG12" i="3"/>
  <c r="AH12" i="3" s="1"/>
  <c r="E20" i="3"/>
  <c r="F20" i="3"/>
  <c r="H20" i="3"/>
  <c r="I20" i="3"/>
  <c r="K20" i="3"/>
  <c r="L20" i="3"/>
  <c r="N20" i="3"/>
  <c r="O20" i="3"/>
  <c r="Q20" i="3"/>
  <c r="R20" i="3"/>
  <c r="T20" i="3"/>
  <c r="U20" i="3"/>
  <c r="W20" i="3"/>
  <c r="X20" i="3"/>
  <c r="Z20" i="3"/>
  <c r="AA20" i="3"/>
  <c r="AC20" i="3"/>
  <c r="AD20" i="3"/>
  <c r="AF20" i="3"/>
  <c r="AG20" i="3"/>
  <c r="AH20" i="3" s="1"/>
  <c r="E23" i="3"/>
  <c r="F23" i="3"/>
  <c r="H23" i="3"/>
  <c r="I23" i="3"/>
  <c r="K23" i="3"/>
  <c r="L23" i="3"/>
  <c r="N23" i="3"/>
  <c r="O23" i="3"/>
  <c r="P23" i="3" s="1"/>
  <c r="Q23" i="3"/>
  <c r="R23" i="3"/>
  <c r="S23" i="3" s="1"/>
  <c r="T23" i="3"/>
  <c r="U23" i="3"/>
  <c r="W23" i="3"/>
  <c r="X23" i="3"/>
  <c r="Z23" i="3"/>
  <c r="AA23" i="3"/>
  <c r="AC23" i="3"/>
  <c r="AD23" i="3"/>
  <c r="AE23" i="3" s="1"/>
  <c r="AF23" i="3"/>
  <c r="AG23" i="3"/>
  <c r="AH23" i="3" s="1"/>
  <c r="E102" i="3"/>
  <c r="F102" i="3"/>
  <c r="H102" i="3"/>
  <c r="I102" i="3"/>
  <c r="J102" i="3" s="1"/>
  <c r="K102" i="3"/>
  <c r="L102" i="3"/>
  <c r="M102" i="3" s="1"/>
  <c r="N102" i="3"/>
  <c r="O102" i="3"/>
  <c r="P102" i="3" s="1"/>
  <c r="Q102" i="3"/>
  <c r="R102" i="3"/>
  <c r="S102" i="3" s="1"/>
  <c r="T102" i="3"/>
  <c r="U102" i="3"/>
  <c r="V102" i="3" s="1"/>
  <c r="W102" i="3"/>
  <c r="X102" i="3"/>
  <c r="Y102" i="3" s="1"/>
  <c r="Z102" i="3"/>
  <c r="AA102" i="3"/>
  <c r="AC102" i="3"/>
  <c r="AD102" i="3"/>
  <c r="AE102" i="3" s="1"/>
  <c r="AF102" i="3"/>
  <c r="AG102" i="3"/>
  <c r="AH102" i="3" s="1"/>
  <c r="E98" i="3"/>
  <c r="F98" i="3"/>
  <c r="H98" i="3"/>
  <c r="I98" i="3"/>
  <c r="K98" i="3"/>
  <c r="L98" i="3"/>
  <c r="M98" i="3" s="1"/>
  <c r="N98" i="3"/>
  <c r="O98" i="3"/>
  <c r="P98" i="3" s="1"/>
  <c r="Q98" i="3"/>
  <c r="R98" i="3"/>
  <c r="S98" i="3" s="1"/>
  <c r="T98" i="3"/>
  <c r="U98" i="3"/>
  <c r="V98" i="3" s="1"/>
  <c r="W98" i="3"/>
  <c r="X98" i="3"/>
  <c r="Y98" i="3" s="1"/>
  <c r="Z98" i="3"/>
  <c r="AA98" i="3"/>
  <c r="AC98" i="3"/>
  <c r="AD98" i="3"/>
  <c r="AE98" i="3" s="1"/>
  <c r="AF98" i="3"/>
  <c r="AG98" i="3"/>
  <c r="AH98" i="3" s="1"/>
  <c r="E75" i="3"/>
  <c r="F75" i="3"/>
  <c r="G75" i="3" s="1"/>
  <c r="H75" i="3"/>
  <c r="I75" i="3"/>
  <c r="K75" i="3"/>
  <c r="L75" i="3"/>
  <c r="M75" i="3" s="1"/>
  <c r="N75" i="3"/>
  <c r="O75" i="3"/>
  <c r="P75" i="3" s="1"/>
  <c r="Q75" i="3"/>
  <c r="R75" i="3"/>
  <c r="S75" i="3" s="1"/>
  <c r="T75" i="3"/>
  <c r="U75" i="3"/>
  <c r="W75" i="3"/>
  <c r="X75" i="3"/>
  <c r="Y75" i="3" s="1"/>
  <c r="Z75" i="3"/>
  <c r="AA75" i="3"/>
  <c r="AB75" i="3" s="1"/>
  <c r="AC75" i="3"/>
  <c r="AD75" i="3"/>
  <c r="AF75" i="3"/>
  <c r="AG75" i="3"/>
  <c r="AH75" i="3" s="1"/>
  <c r="E68" i="3"/>
  <c r="F68" i="3"/>
  <c r="H68" i="3"/>
  <c r="I68" i="3"/>
  <c r="K68" i="3"/>
  <c r="L68" i="3"/>
  <c r="M68" i="3" s="1"/>
  <c r="N68" i="3"/>
  <c r="O68" i="3"/>
  <c r="P68" i="3" s="1"/>
  <c r="Q68" i="3"/>
  <c r="R68" i="3"/>
  <c r="S68" i="3" s="1"/>
  <c r="T68" i="3"/>
  <c r="U68" i="3"/>
  <c r="W68" i="3"/>
  <c r="X68" i="3"/>
  <c r="Y68" i="3" s="1"/>
  <c r="Z68" i="3"/>
  <c r="AA68" i="3"/>
  <c r="AB68" i="3" s="1"/>
  <c r="AC68" i="3"/>
  <c r="AD68" i="3"/>
  <c r="AE68" i="3" s="1"/>
  <c r="AF68" i="3"/>
  <c r="AG68" i="3"/>
  <c r="AH68" i="3" s="1"/>
  <c r="E69" i="3"/>
  <c r="F69" i="3"/>
  <c r="G69" i="3" s="1"/>
  <c r="H69" i="3"/>
  <c r="I69" i="3"/>
  <c r="K69" i="3"/>
  <c r="L69" i="3"/>
  <c r="M69" i="3" s="1"/>
  <c r="N69" i="3"/>
  <c r="O69" i="3"/>
  <c r="P69" i="3" s="1"/>
  <c r="Q69" i="3"/>
  <c r="R69" i="3"/>
  <c r="S69" i="3" s="1"/>
  <c r="T69" i="3"/>
  <c r="U69" i="3"/>
  <c r="V69" i="3" s="1"/>
  <c r="W69" i="3"/>
  <c r="X69" i="3"/>
  <c r="Y69" i="3" s="1"/>
  <c r="Z69" i="3"/>
  <c r="AA69" i="3"/>
  <c r="AC69" i="3"/>
  <c r="AD69" i="3"/>
  <c r="AF69" i="3"/>
  <c r="AG69" i="3"/>
  <c r="AH69" i="3" s="1"/>
  <c r="E118" i="3"/>
  <c r="F118" i="3"/>
  <c r="G118" i="3" s="1"/>
  <c r="H118" i="3"/>
  <c r="I118" i="3"/>
  <c r="J118" i="3" s="1"/>
  <c r="K118" i="3"/>
  <c r="L118" i="3"/>
  <c r="M118" i="3" s="1"/>
  <c r="N118" i="3"/>
  <c r="O118" i="3"/>
  <c r="P118" i="3" s="1"/>
  <c r="Q118" i="3"/>
  <c r="R118" i="3"/>
  <c r="S118" i="3" s="1"/>
  <c r="T118" i="3"/>
  <c r="U118" i="3"/>
  <c r="W118" i="3"/>
  <c r="X118" i="3"/>
  <c r="Y118" i="3" s="1"/>
  <c r="Z118" i="3"/>
  <c r="AA118" i="3"/>
  <c r="AB118" i="3" s="1"/>
  <c r="AC118" i="3"/>
  <c r="AD118" i="3"/>
  <c r="AE118" i="3" s="1"/>
  <c r="AF118" i="3"/>
  <c r="AG118" i="3"/>
  <c r="AH118" i="3" s="1"/>
  <c r="E93" i="3"/>
  <c r="F93" i="3"/>
  <c r="G93" i="3" s="1"/>
  <c r="H93" i="3"/>
  <c r="I93" i="3"/>
  <c r="K93" i="3"/>
  <c r="L93" i="3"/>
  <c r="M93" i="3" s="1"/>
  <c r="N93" i="3"/>
  <c r="O93" i="3"/>
  <c r="P93" i="3" s="1"/>
  <c r="Q93" i="3"/>
  <c r="R93" i="3"/>
  <c r="S93" i="3" s="1"/>
  <c r="T93" i="3"/>
  <c r="U93" i="3"/>
  <c r="W93" i="3"/>
  <c r="X93" i="3"/>
  <c r="Y93" i="3" s="1"/>
  <c r="Z93" i="3"/>
  <c r="AA93" i="3"/>
  <c r="AB93" i="3" s="1"/>
  <c r="AC93" i="3"/>
  <c r="AD93" i="3"/>
  <c r="AE93" i="3" s="1"/>
  <c r="AF93" i="3"/>
  <c r="AG93" i="3"/>
  <c r="AH93" i="3" s="1"/>
  <c r="E105" i="3"/>
  <c r="F105" i="3"/>
  <c r="H105" i="3"/>
  <c r="I105" i="3"/>
  <c r="J105" i="3" s="1"/>
  <c r="K105" i="3"/>
  <c r="L105" i="3"/>
  <c r="M105" i="3" s="1"/>
  <c r="N105" i="3"/>
  <c r="O105" i="3"/>
  <c r="P105" i="3" s="1"/>
  <c r="Q105" i="3"/>
  <c r="R105" i="3"/>
  <c r="S105" i="3" s="1"/>
  <c r="T105" i="3"/>
  <c r="U105" i="3"/>
  <c r="V105" i="3" s="1"/>
  <c r="W105" i="3"/>
  <c r="X105" i="3"/>
  <c r="Y105" i="3" s="1"/>
  <c r="Z105" i="3"/>
  <c r="AA105" i="3"/>
  <c r="AB105" i="3" s="1"/>
  <c r="AC105" i="3"/>
  <c r="AD105" i="3"/>
  <c r="AE105" i="3" s="1"/>
  <c r="AF105" i="3"/>
  <c r="AG105" i="3"/>
  <c r="AH105" i="3" s="1"/>
  <c r="E90" i="3"/>
  <c r="F90" i="3"/>
  <c r="H90" i="3"/>
  <c r="I90" i="3"/>
  <c r="J90" i="3" s="1"/>
  <c r="K90" i="3"/>
  <c r="L90" i="3"/>
  <c r="M90" i="3" s="1"/>
  <c r="N90" i="3"/>
  <c r="O90" i="3"/>
  <c r="P90" i="3" s="1"/>
  <c r="Q90" i="3"/>
  <c r="R90" i="3"/>
  <c r="S90" i="3" s="1"/>
  <c r="T90" i="3"/>
  <c r="U90" i="3"/>
  <c r="V90" i="3" s="1"/>
  <c r="W90" i="3"/>
  <c r="X90" i="3"/>
  <c r="Y90" i="3" s="1"/>
  <c r="Z90" i="3"/>
  <c r="AA90" i="3"/>
  <c r="AB90" i="3" s="1"/>
  <c r="AC90" i="3"/>
  <c r="AD90" i="3"/>
  <c r="AF90" i="3"/>
  <c r="AG90" i="3"/>
  <c r="AH90" i="3" s="1"/>
  <c r="E30" i="8"/>
  <c r="F30" i="8"/>
  <c r="H30" i="8"/>
  <c r="I30" i="8"/>
  <c r="J30" i="8" s="1"/>
  <c r="K30" i="8"/>
  <c r="L30" i="8"/>
  <c r="N30" i="8"/>
  <c r="O30" i="8"/>
  <c r="P30" i="8" s="1"/>
  <c r="Q30" i="8"/>
  <c r="R30" i="8"/>
  <c r="T30" i="8"/>
  <c r="U30" i="8"/>
  <c r="W30" i="8"/>
  <c r="X30" i="8"/>
  <c r="Y30" i="8" s="1"/>
  <c r="Z30" i="8"/>
  <c r="AA30" i="8"/>
  <c r="AC30" i="8"/>
  <c r="AD30" i="8"/>
  <c r="AE30" i="8" s="1"/>
  <c r="AF30" i="8"/>
  <c r="AG30" i="8"/>
  <c r="AH30" i="8" s="1"/>
  <c r="E11" i="8"/>
  <c r="F11" i="8"/>
  <c r="H11" i="8"/>
  <c r="I11" i="8"/>
  <c r="K11" i="8"/>
  <c r="L11" i="8"/>
  <c r="N11" i="8"/>
  <c r="O11" i="8"/>
  <c r="Q11" i="8"/>
  <c r="R11" i="8"/>
  <c r="T11" i="8"/>
  <c r="U11" i="8"/>
  <c r="W11" i="8"/>
  <c r="X11" i="8"/>
  <c r="Y11" i="8" s="1"/>
  <c r="Z11" i="8"/>
  <c r="AA11" i="8"/>
  <c r="AC11" i="8"/>
  <c r="AD11" i="8"/>
  <c r="AF11" i="8"/>
  <c r="AG11" i="8"/>
  <c r="AH11" i="8" s="1"/>
  <c r="E14" i="8"/>
  <c r="F14" i="8"/>
  <c r="H14" i="8"/>
  <c r="I14" i="8"/>
  <c r="K14" i="8"/>
  <c r="L14" i="8"/>
  <c r="N14" i="8"/>
  <c r="O14" i="8"/>
  <c r="Q14" i="8"/>
  <c r="R14" i="8"/>
  <c r="T14" i="8"/>
  <c r="U14" i="8"/>
  <c r="W14" i="8"/>
  <c r="X14" i="8"/>
  <c r="Z14" i="8"/>
  <c r="AA14" i="8"/>
  <c r="AC14" i="8"/>
  <c r="AD14" i="8"/>
  <c r="AF14" i="8"/>
  <c r="AG14" i="8"/>
  <c r="AH14" i="8" s="1"/>
  <c r="E34" i="8"/>
  <c r="F34" i="8"/>
  <c r="H34" i="8"/>
  <c r="I34" i="8"/>
  <c r="J34" i="8" s="1"/>
  <c r="K34" i="8"/>
  <c r="L34" i="8"/>
  <c r="N34" i="8"/>
  <c r="O34" i="8"/>
  <c r="Q34" i="8"/>
  <c r="R34" i="8"/>
  <c r="S34" i="8" s="1"/>
  <c r="T34" i="8"/>
  <c r="U34" i="8"/>
  <c r="W34" i="8"/>
  <c r="X34" i="8"/>
  <c r="Y34" i="8" s="1"/>
  <c r="Z34" i="8"/>
  <c r="AA34" i="8"/>
  <c r="AB34" i="8" s="1"/>
  <c r="AC34" i="8"/>
  <c r="AD34" i="8"/>
  <c r="AE34" i="8" s="1"/>
  <c r="AF34" i="8"/>
  <c r="AG34" i="8"/>
  <c r="AH34" i="8" s="1"/>
  <c r="E48" i="8"/>
  <c r="F48" i="8"/>
  <c r="G48" i="8" s="1"/>
  <c r="H48" i="8"/>
  <c r="I48" i="8"/>
  <c r="J48" i="8" s="1"/>
  <c r="K48" i="8"/>
  <c r="L48" i="8"/>
  <c r="N48" i="8"/>
  <c r="O48" i="8"/>
  <c r="P48" i="8" s="1"/>
  <c r="Q48" i="8"/>
  <c r="R48" i="8"/>
  <c r="S48" i="8" s="1"/>
  <c r="T48" i="8"/>
  <c r="U48" i="8"/>
  <c r="V48" i="8" s="1"/>
  <c r="W48" i="8"/>
  <c r="X48" i="8"/>
  <c r="Y48" i="8" s="1"/>
  <c r="Z48" i="8"/>
  <c r="AA48" i="8"/>
  <c r="AC48" i="8"/>
  <c r="AD48" i="8"/>
  <c r="AE48" i="8" s="1"/>
  <c r="AF48" i="8"/>
  <c r="AG48" i="8"/>
  <c r="AH48" i="8" s="1"/>
  <c r="E25" i="8"/>
  <c r="F25" i="8"/>
  <c r="G25" i="8" s="1"/>
  <c r="H25" i="8"/>
  <c r="I25" i="8"/>
  <c r="J25" i="8" s="1"/>
  <c r="K25" i="8"/>
  <c r="L25" i="8"/>
  <c r="N25" i="8"/>
  <c r="O25" i="8"/>
  <c r="P25" i="8" s="1"/>
  <c r="Q25" i="8"/>
  <c r="R25" i="8"/>
  <c r="S25" i="8" s="1"/>
  <c r="T25" i="8"/>
  <c r="U25" i="8"/>
  <c r="W25" i="8"/>
  <c r="X25" i="8"/>
  <c r="Y25" i="8" s="1"/>
  <c r="Z25" i="8"/>
  <c r="AA25" i="8"/>
  <c r="AC25" i="8"/>
  <c r="AD25" i="8"/>
  <c r="AF25" i="8"/>
  <c r="AG25" i="8"/>
  <c r="AH25" i="8" s="1"/>
  <c r="E43" i="8"/>
  <c r="F43" i="8"/>
  <c r="H43" i="8"/>
  <c r="I43" i="8"/>
  <c r="K43" i="8"/>
  <c r="L43" i="8"/>
  <c r="M43" i="8" s="1"/>
  <c r="N43" i="8"/>
  <c r="O43" i="8"/>
  <c r="P43" i="8" s="1"/>
  <c r="Q43" i="8"/>
  <c r="R43" i="8"/>
  <c r="S43" i="8" s="1"/>
  <c r="T43" i="8"/>
  <c r="U43" i="8"/>
  <c r="V43" i="8" s="1"/>
  <c r="W43" i="8"/>
  <c r="X43" i="8"/>
  <c r="Y43" i="8" s="1"/>
  <c r="Z43" i="8"/>
  <c r="AA43" i="8"/>
  <c r="AB43" i="8" s="1"/>
  <c r="AC43" i="8"/>
  <c r="AD43" i="8"/>
  <c r="AF43" i="8"/>
  <c r="AG43" i="8"/>
  <c r="AH43" i="8" s="1"/>
  <c r="E32" i="8"/>
  <c r="F32" i="8"/>
  <c r="H32" i="8"/>
  <c r="I32" i="8"/>
  <c r="K32" i="8"/>
  <c r="L32" i="8"/>
  <c r="N32" i="8"/>
  <c r="O32" i="8"/>
  <c r="P32" i="8" s="1"/>
  <c r="Q32" i="8"/>
  <c r="R32" i="8"/>
  <c r="S32" i="8" s="1"/>
  <c r="T32" i="8"/>
  <c r="U32" i="8"/>
  <c r="V32" i="8" s="1"/>
  <c r="W32" i="8"/>
  <c r="X32" i="8"/>
  <c r="Y32" i="8" s="1"/>
  <c r="Z32" i="8"/>
  <c r="AA32" i="8"/>
  <c r="AB32" i="8" s="1"/>
  <c r="AC32" i="8"/>
  <c r="AD32" i="8"/>
  <c r="AF32" i="8"/>
  <c r="AG32" i="8"/>
  <c r="AH32" i="8" s="1"/>
  <c r="E66" i="8"/>
  <c r="F66" i="8"/>
  <c r="H66" i="8"/>
  <c r="I66" i="8"/>
  <c r="J66" i="8" s="1"/>
  <c r="K66" i="8"/>
  <c r="L66" i="8"/>
  <c r="M66" i="8" s="1"/>
  <c r="N66" i="8"/>
  <c r="O66" i="8"/>
  <c r="P66" i="8" s="1"/>
  <c r="Q66" i="8"/>
  <c r="R66" i="8"/>
  <c r="S66" i="8" s="1"/>
  <c r="T66" i="8"/>
  <c r="U66" i="8"/>
  <c r="V66" i="8" s="1"/>
  <c r="W66" i="8"/>
  <c r="X66" i="8"/>
  <c r="Y66" i="8" s="1"/>
  <c r="Z66" i="8"/>
  <c r="AA66" i="8"/>
  <c r="AB66" i="8" s="1"/>
  <c r="AC66" i="8"/>
  <c r="AD66" i="8"/>
  <c r="AE66" i="8" s="1"/>
  <c r="AF66" i="8"/>
  <c r="AG66" i="8"/>
  <c r="AH66" i="8" s="1"/>
  <c r="E49" i="8"/>
  <c r="F49" i="8"/>
  <c r="H49" i="8"/>
  <c r="I49" i="8"/>
  <c r="K49" i="8"/>
  <c r="L49" i="8"/>
  <c r="M49" i="8" s="1"/>
  <c r="N49" i="8"/>
  <c r="O49" i="8"/>
  <c r="P49" i="8" s="1"/>
  <c r="Q49" i="8"/>
  <c r="R49" i="8"/>
  <c r="S49" i="8" s="1"/>
  <c r="T49" i="8"/>
  <c r="U49" i="8"/>
  <c r="V49" i="8" s="1"/>
  <c r="W49" i="8"/>
  <c r="X49" i="8"/>
  <c r="Y49" i="8" s="1"/>
  <c r="Z49" i="8"/>
  <c r="AA49" i="8"/>
  <c r="AB49" i="8" s="1"/>
  <c r="AC49" i="8"/>
  <c r="AD49" i="8"/>
  <c r="AE49" i="8" s="1"/>
  <c r="AF49" i="8"/>
  <c r="AG49" i="8"/>
  <c r="AH49" i="8" s="1"/>
  <c r="E63" i="8"/>
  <c r="F63" i="8"/>
  <c r="G63" i="8" s="1"/>
  <c r="H63" i="8"/>
  <c r="I63" i="8"/>
  <c r="K63" i="8"/>
  <c r="L63" i="8"/>
  <c r="M63" i="8" s="1"/>
  <c r="N63" i="8"/>
  <c r="O63" i="8"/>
  <c r="P63" i="8" s="1"/>
  <c r="Q63" i="8"/>
  <c r="R63" i="8"/>
  <c r="S63" i="8" s="1"/>
  <c r="T63" i="8"/>
  <c r="U63" i="8"/>
  <c r="V63" i="8" s="1"/>
  <c r="W63" i="8"/>
  <c r="X63" i="8"/>
  <c r="Y63" i="8" s="1"/>
  <c r="Z63" i="8"/>
  <c r="AA63" i="8"/>
  <c r="AB63" i="8" s="1"/>
  <c r="AC63" i="8"/>
  <c r="AD63" i="8"/>
  <c r="AE63" i="8" s="1"/>
  <c r="AF63" i="8"/>
  <c r="AG63" i="8"/>
  <c r="AH63" i="8" s="1"/>
  <c r="E52" i="8"/>
  <c r="F52" i="8"/>
  <c r="G52" i="8" s="1"/>
  <c r="H52" i="8"/>
  <c r="I52" i="8"/>
  <c r="K52" i="8"/>
  <c r="L52" i="8"/>
  <c r="M52" i="8" s="1"/>
  <c r="N52" i="8"/>
  <c r="O52" i="8"/>
  <c r="P52" i="8" s="1"/>
  <c r="Q52" i="8"/>
  <c r="R52" i="8"/>
  <c r="S52" i="8" s="1"/>
  <c r="T52" i="8"/>
  <c r="U52" i="8"/>
  <c r="V52" i="8" s="1"/>
  <c r="W52" i="8"/>
  <c r="X52" i="8"/>
  <c r="Y52" i="8" s="1"/>
  <c r="Z52" i="8"/>
  <c r="AA52" i="8"/>
  <c r="AB52" i="8" s="1"/>
  <c r="AC52" i="8"/>
  <c r="AD52" i="8"/>
  <c r="AF52" i="8"/>
  <c r="AG52" i="8"/>
  <c r="AH52" i="8" s="1"/>
  <c r="E45" i="8"/>
  <c r="F45" i="8"/>
  <c r="H45" i="8"/>
  <c r="I45" i="8"/>
  <c r="K45" i="8"/>
  <c r="L45" i="8"/>
  <c r="M45" i="8" s="1"/>
  <c r="N45" i="8"/>
  <c r="O45" i="8"/>
  <c r="P45" i="8" s="1"/>
  <c r="Q45" i="8"/>
  <c r="R45" i="8"/>
  <c r="S45" i="8" s="1"/>
  <c r="T45" i="8"/>
  <c r="U45" i="8"/>
  <c r="V45" i="8" s="1"/>
  <c r="W45" i="8"/>
  <c r="X45" i="8"/>
  <c r="Y45" i="8" s="1"/>
  <c r="Z45" i="8"/>
  <c r="AA45" i="8"/>
  <c r="AB45" i="8" s="1"/>
  <c r="AC45" i="8"/>
  <c r="AD45" i="8"/>
  <c r="AE45" i="8" s="1"/>
  <c r="AF45" i="8"/>
  <c r="AG45" i="8"/>
  <c r="AH45" i="8" s="1"/>
  <c r="E9" i="8"/>
  <c r="F9" i="8"/>
  <c r="H9" i="8"/>
  <c r="I9" i="8"/>
  <c r="K9" i="8"/>
  <c r="L9" i="8"/>
  <c r="M9" i="8" s="1"/>
  <c r="N9" i="8"/>
  <c r="O9" i="8"/>
  <c r="Q9" i="8"/>
  <c r="R9" i="8"/>
  <c r="T9" i="8"/>
  <c r="U9" i="8"/>
  <c r="W9" i="8"/>
  <c r="X9" i="8"/>
  <c r="Z9" i="8"/>
  <c r="AA9" i="8"/>
  <c r="AC9" i="8"/>
  <c r="AD9" i="8"/>
  <c r="AF9" i="8"/>
  <c r="AG9" i="8"/>
  <c r="AH9" i="8" s="1"/>
  <c r="E50" i="8"/>
  <c r="F50" i="8"/>
  <c r="H50" i="8"/>
  <c r="I50" i="8"/>
  <c r="J50" i="8" s="1"/>
  <c r="K50" i="8"/>
  <c r="L50" i="8"/>
  <c r="N50" i="8"/>
  <c r="O50" i="8"/>
  <c r="P50" i="8" s="1"/>
  <c r="Q50" i="8"/>
  <c r="R50" i="8"/>
  <c r="S50" i="8" s="1"/>
  <c r="T50" i="8"/>
  <c r="U50" i="8"/>
  <c r="V50" i="8" s="1"/>
  <c r="W50" i="8"/>
  <c r="X50" i="8"/>
  <c r="Y50" i="8" s="1"/>
  <c r="Z50" i="8"/>
  <c r="AA50" i="8"/>
  <c r="AB50" i="8" s="1"/>
  <c r="AC50" i="8"/>
  <c r="AD50" i="8"/>
  <c r="AE50" i="8" s="1"/>
  <c r="AF50" i="8"/>
  <c r="AG50" i="8"/>
  <c r="AH50" i="8" s="1"/>
  <c r="E7" i="8"/>
  <c r="F7" i="8"/>
  <c r="H7" i="8"/>
  <c r="I7" i="8"/>
  <c r="K7" i="8"/>
  <c r="L7" i="8"/>
  <c r="N7" i="8"/>
  <c r="O7" i="8"/>
  <c r="P7" i="8" s="1"/>
  <c r="Q7" i="8"/>
  <c r="R7" i="8"/>
  <c r="T7" i="8"/>
  <c r="U7" i="8"/>
  <c r="W7" i="8"/>
  <c r="X7" i="8"/>
  <c r="Z7" i="8"/>
  <c r="AA7" i="8"/>
  <c r="AC7" i="8"/>
  <c r="AD7" i="8"/>
  <c r="AF7" i="8"/>
  <c r="AG7" i="8"/>
  <c r="AH7" i="8" s="1"/>
  <c r="E12" i="8"/>
  <c r="F12" i="8"/>
  <c r="H12" i="8"/>
  <c r="I12" i="8"/>
  <c r="J12" i="8" s="1"/>
  <c r="K12" i="8"/>
  <c r="L12" i="8"/>
  <c r="N12" i="8"/>
  <c r="O12" i="8"/>
  <c r="P12" i="8" s="1"/>
  <c r="Q12" i="8"/>
  <c r="R12" i="8"/>
  <c r="T12" i="8"/>
  <c r="U12" i="8"/>
  <c r="W12" i="8"/>
  <c r="X12" i="8"/>
  <c r="Z12" i="8"/>
  <c r="AA12" i="8"/>
  <c r="AC12" i="8"/>
  <c r="AD12" i="8"/>
  <c r="AE12" i="8" s="1"/>
  <c r="AF12" i="8"/>
  <c r="AG12" i="8"/>
  <c r="AH12" i="8" s="1"/>
  <c r="E36" i="8"/>
  <c r="F36" i="8"/>
  <c r="H36" i="8"/>
  <c r="I36" i="8"/>
  <c r="K36" i="8"/>
  <c r="L36" i="8"/>
  <c r="N36" i="8"/>
  <c r="O36" i="8"/>
  <c r="P36" i="8" s="1"/>
  <c r="Q36" i="8"/>
  <c r="R36" i="8"/>
  <c r="T36" i="8"/>
  <c r="U36" i="8"/>
  <c r="V36" i="8" s="1"/>
  <c r="W36" i="8"/>
  <c r="X36" i="8"/>
  <c r="Y36" i="8" s="1"/>
  <c r="Z36" i="8"/>
  <c r="AA36" i="8"/>
  <c r="AB36" i="8" s="1"/>
  <c r="AC36" i="8"/>
  <c r="AD36" i="8"/>
  <c r="AE36" i="8" s="1"/>
  <c r="AF36" i="8"/>
  <c r="AG36" i="8"/>
  <c r="AH36" i="8" s="1"/>
  <c r="E27" i="8"/>
  <c r="F27" i="8"/>
  <c r="H27" i="8"/>
  <c r="I27" i="8"/>
  <c r="K27" i="8"/>
  <c r="L27" i="8"/>
  <c r="N27" i="8"/>
  <c r="O27" i="8"/>
  <c r="P27" i="8" s="1"/>
  <c r="Q27" i="8"/>
  <c r="R27" i="8"/>
  <c r="T27" i="8"/>
  <c r="U27" i="8"/>
  <c r="W27" i="8"/>
  <c r="X27" i="8"/>
  <c r="Y27" i="8" s="1"/>
  <c r="Z27" i="8"/>
  <c r="AA27" i="8"/>
  <c r="AC27" i="8"/>
  <c r="AD27" i="8"/>
  <c r="AF27" i="8"/>
  <c r="AG27" i="8"/>
  <c r="AH27" i="8" s="1"/>
  <c r="E13" i="8"/>
  <c r="F13" i="8"/>
  <c r="G13" i="8" s="1"/>
  <c r="H13" i="8"/>
  <c r="I13" i="8"/>
  <c r="K13" i="8"/>
  <c r="L13" i="8"/>
  <c r="N13" i="8"/>
  <c r="O13" i="8"/>
  <c r="P13" i="8" s="1"/>
  <c r="Q13" i="8"/>
  <c r="R13" i="8"/>
  <c r="S13" i="8" s="1"/>
  <c r="T13" i="8"/>
  <c r="U13" i="8"/>
  <c r="W13" i="8"/>
  <c r="X13" i="8"/>
  <c r="Z13" i="8"/>
  <c r="AA13" i="8"/>
  <c r="AC13" i="8"/>
  <c r="AD13" i="8"/>
  <c r="AF13" i="8"/>
  <c r="AG13" i="8"/>
  <c r="AH13" i="8" s="1"/>
  <c r="E44" i="8"/>
  <c r="F44" i="8"/>
  <c r="G44" i="8" s="1"/>
  <c r="H44" i="8"/>
  <c r="I44" i="8"/>
  <c r="K44" i="8"/>
  <c r="L44" i="8"/>
  <c r="N44" i="8"/>
  <c r="O44" i="8"/>
  <c r="P44" i="8" s="1"/>
  <c r="Q44" i="8"/>
  <c r="R44" i="8"/>
  <c r="S44" i="8" s="1"/>
  <c r="T44" i="8"/>
  <c r="U44" i="8"/>
  <c r="W44" i="8"/>
  <c r="X44" i="8"/>
  <c r="Y44" i="8" s="1"/>
  <c r="Z44" i="8"/>
  <c r="AA44" i="8"/>
  <c r="AC44" i="8"/>
  <c r="AD44" i="8"/>
  <c r="AE44" i="8" s="1"/>
  <c r="AF44" i="8"/>
  <c r="AG44" i="8"/>
  <c r="AH44" i="8" s="1"/>
  <c r="E15" i="8"/>
  <c r="F15" i="8"/>
  <c r="H15" i="8"/>
  <c r="I15" i="8"/>
  <c r="K15" i="8"/>
  <c r="L15" i="8"/>
  <c r="N15" i="8"/>
  <c r="O15" i="8"/>
  <c r="P15" i="8" s="1"/>
  <c r="Q15" i="8"/>
  <c r="R15" i="8"/>
  <c r="T15" i="8"/>
  <c r="U15" i="8"/>
  <c r="W15" i="8"/>
  <c r="X15" i="8"/>
  <c r="Y15" i="8" s="1"/>
  <c r="Z15" i="8"/>
  <c r="AA15" i="8"/>
  <c r="AB15" i="8" s="1"/>
  <c r="AC15" i="8"/>
  <c r="AD15" i="8"/>
  <c r="AF15" i="8"/>
  <c r="AG15" i="8"/>
  <c r="AH15" i="8" s="1"/>
  <c r="E47" i="8"/>
  <c r="F47" i="8"/>
  <c r="H47" i="8"/>
  <c r="I47" i="8"/>
  <c r="J47" i="8" s="1"/>
  <c r="K47" i="8"/>
  <c r="L47" i="8"/>
  <c r="M47" i="8" s="1"/>
  <c r="N47" i="8"/>
  <c r="O47" i="8"/>
  <c r="P47" i="8" s="1"/>
  <c r="Q47" i="8"/>
  <c r="R47" i="8"/>
  <c r="T47" i="8"/>
  <c r="U47" i="8"/>
  <c r="V47" i="8" s="1"/>
  <c r="W47" i="8"/>
  <c r="X47" i="8"/>
  <c r="Y47" i="8" s="1"/>
  <c r="Z47" i="8"/>
  <c r="AA47" i="8"/>
  <c r="AB47" i="8" s="1"/>
  <c r="AC47" i="8"/>
  <c r="AD47" i="8"/>
  <c r="AE47" i="8" s="1"/>
  <c r="AF47" i="8"/>
  <c r="AG47" i="8"/>
  <c r="AH47" i="8" s="1"/>
  <c r="E16" i="8"/>
  <c r="F16" i="8"/>
  <c r="H16" i="8"/>
  <c r="I16" i="8"/>
  <c r="K16" i="8"/>
  <c r="L16" i="8"/>
  <c r="M16" i="8" s="1"/>
  <c r="N16" i="8"/>
  <c r="O16" i="8"/>
  <c r="Q16" i="8"/>
  <c r="R16" i="8"/>
  <c r="T16" i="8"/>
  <c r="U16" i="8"/>
  <c r="W16" i="8"/>
  <c r="X16" i="8"/>
  <c r="Y16" i="8" s="1"/>
  <c r="Z16" i="8"/>
  <c r="AA16" i="8"/>
  <c r="AB16" i="8" s="1"/>
  <c r="AC16" i="8"/>
  <c r="AD16" i="8"/>
  <c r="AE16" i="8" s="1"/>
  <c r="AF16" i="8"/>
  <c r="AG16" i="8"/>
  <c r="AH16" i="8" s="1"/>
  <c r="E26" i="8"/>
  <c r="F26" i="8"/>
  <c r="H26" i="8"/>
  <c r="I26" i="8"/>
  <c r="K26" i="8"/>
  <c r="L26" i="8"/>
  <c r="N26" i="8"/>
  <c r="O26" i="8"/>
  <c r="Q26" i="8"/>
  <c r="R26" i="8"/>
  <c r="S26" i="8" s="1"/>
  <c r="T26" i="8"/>
  <c r="U26" i="8"/>
  <c r="W26" i="8"/>
  <c r="X26" i="8"/>
  <c r="Y26" i="8" s="1"/>
  <c r="Z26" i="8"/>
  <c r="AA26" i="8"/>
  <c r="AB26" i="8" s="1"/>
  <c r="AC26" i="8"/>
  <c r="AD26" i="8"/>
  <c r="AE26" i="8" s="1"/>
  <c r="AF26" i="8"/>
  <c r="AG26" i="8"/>
  <c r="AH26" i="8" s="1"/>
  <c r="E53" i="8"/>
  <c r="F53" i="8"/>
  <c r="H53" i="8"/>
  <c r="I53" i="8"/>
  <c r="K53" i="8"/>
  <c r="L53" i="8"/>
  <c r="M53" i="8" s="1"/>
  <c r="N53" i="8"/>
  <c r="O53" i="8"/>
  <c r="P53" i="8" s="1"/>
  <c r="Q53" i="8"/>
  <c r="R53" i="8"/>
  <c r="S53" i="8" s="1"/>
  <c r="T53" i="8"/>
  <c r="U53" i="8"/>
  <c r="V53" i="8" s="1"/>
  <c r="W53" i="8"/>
  <c r="X53" i="8"/>
  <c r="Y53" i="8" s="1"/>
  <c r="Z53" i="8"/>
  <c r="AA53" i="8"/>
  <c r="AB53" i="8" s="1"/>
  <c r="AC53" i="8"/>
  <c r="AD53" i="8"/>
  <c r="AE53" i="8" s="1"/>
  <c r="AF53" i="8"/>
  <c r="AG53" i="8"/>
  <c r="AH53" i="8" s="1"/>
  <c r="E18" i="8"/>
  <c r="F18" i="8"/>
  <c r="H18" i="8"/>
  <c r="I18" i="8"/>
  <c r="K18" i="8"/>
  <c r="L18" i="8"/>
  <c r="M18" i="8" s="1"/>
  <c r="N18" i="8"/>
  <c r="O18" i="8"/>
  <c r="Q18" i="8"/>
  <c r="R18" i="8"/>
  <c r="T18" i="8"/>
  <c r="U18" i="8"/>
  <c r="W18" i="8"/>
  <c r="X18" i="8"/>
  <c r="Y18" i="8" s="1"/>
  <c r="Z18" i="8"/>
  <c r="AA18" i="8"/>
  <c r="AC18" i="8"/>
  <c r="AD18" i="8"/>
  <c r="AF18" i="8"/>
  <c r="AG18" i="8"/>
  <c r="AH18" i="8" s="1"/>
  <c r="E20" i="8"/>
  <c r="F20" i="8"/>
  <c r="H20" i="8"/>
  <c r="I20" i="8"/>
  <c r="K20" i="8"/>
  <c r="L20" i="8"/>
  <c r="M20" i="8" s="1"/>
  <c r="N20" i="8"/>
  <c r="O20" i="8"/>
  <c r="P20" i="8" s="1"/>
  <c r="Q20" i="8"/>
  <c r="R20" i="8"/>
  <c r="S20" i="8" s="1"/>
  <c r="T20" i="8"/>
  <c r="U20" i="8"/>
  <c r="W20" i="8"/>
  <c r="X20" i="8"/>
  <c r="Y20" i="8" s="1"/>
  <c r="Z20" i="8"/>
  <c r="AA20" i="8"/>
  <c r="AC20" i="8"/>
  <c r="AD20" i="8"/>
  <c r="AF20" i="8"/>
  <c r="AG20" i="8"/>
  <c r="AH20" i="8" s="1"/>
  <c r="E22" i="8"/>
  <c r="F22" i="8"/>
  <c r="H22" i="8"/>
  <c r="I22" i="8"/>
  <c r="K22" i="8"/>
  <c r="L22" i="8"/>
  <c r="M22" i="8" s="1"/>
  <c r="N22" i="8"/>
  <c r="O22" i="8"/>
  <c r="P22" i="8" s="1"/>
  <c r="Q22" i="8"/>
  <c r="R22" i="8"/>
  <c r="S22" i="8" s="1"/>
  <c r="T22" i="8"/>
  <c r="U22" i="8"/>
  <c r="W22" i="8"/>
  <c r="X22" i="8"/>
  <c r="Y22" i="8" s="1"/>
  <c r="Z22" i="8"/>
  <c r="AA22" i="8"/>
  <c r="AC22" i="8"/>
  <c r="AD22" i="8"/>
  <c r="AF22" i="8"/>
  <c r="AG22" i="8"/>
  <c r="AH22" i="8" s="1"/>
  <c r="E61" i="8"/>
  <c r="F61" i="8"/>
  <c r="G61" i="8" s="1"/>
  <c r="H61" i="8"/>
  <c r="I61" i="8"/>
  <c r="K61" i="8"/>
  <c r="L61" i="8"/>
  <c r="M61" i="8" s="1"/>
  <c r="N61" i="8"/>
  <c r="O61" i="8"/>
  <c r="P61" i="8" s="1"/>
  <c r="Q61" i="8"/>
  <c r="R61" i="8"/>
  <c r="S61" i="8" s="1"/>
  <c r="T61" i="8"/>
  <c r="U61" i="8"/>
  <c r="V61" i="8" s="1"/>
  <c r="W61" i="8"/>
  <c r="X61" i="8"/>
  <c r="Y61" i="8" s="1"/>
  <c r="Z61" i="8"/>
  <c r="AA61" i="8"/>
  <c r="AB61" i="8" s="1"/>
  <c r="AC61" i="8"/>
  <c r="AD61" i="8"/>
  <c r="AE61" i="8" s="1"/>
  <c r="AF61" i="8"/>
  <c r="AG61" i="8"/>
  <c r="AH61" i="8" s="1"/>
  <c r="E24" i="8"/>
  <c r="F24" i="8"/>
  <c r="H24" i="8"/>
  <c r="I24" i="8"/>
  <c r="K24" i="8"/>
  <c r="L24" i="8"/>
  <c r="M24" i="8" s="1"/>
  <c r="N24" i="8"/>
  <c r="O24" i="8"/>
  <c r="P24" i="8" s="1"/>
  <c r="Q24" i="8"/>
  <c r="R24" i="8"/>
  <c r="T24" i="8"/>
  <c r="U24" i="8"/>
  <c r="W24" i="8"/>
  <c r="X24" i="8"/>
  <c r="Z24" i="8"/>
  <c r="AA24" i="8"/>
  <c r="AC24" i="8"/>
  <c r="AD24" i="8"/>
  <c r="AF24" i="8"/>
  <c r="AG24" i="8"/>
  <c r="AH24" i="8" s="1"/>
  <c r="E59" i="8"/>
  <c r="F59" i="8"/>
  <c r="H59" i="8"/>
  <c r="I59" i="8"/>
  <c r="K59" i="8"/>
  <c r="L59" i="8"/>
  <c r="M59" i="8" s="1"/>
  <c r="N59" i="8"/>
  <c r="O59" i="8"/>
  <c r="P59" i="8" s="1"/>
  <c r="Q59" i="8"/>
  <c r="R59" i="8"/>
  <c r="S59" i="8" s="1"/>
  <c r="T59" i="8"/>
  <c r="U59" i="8"/>
  <c r="V59" i="8" s="1"/>
  <c r="W59" i="8"/>
  <c r="X59" i="8"/>
  <c r="Y59" i="8" s="1"/>
  <c r="Z59" i="8"/>
  <c r="AA59" i="8"/>
  <c r="AB59" i="8" s="1"/>
  <c r="AC59" i="8"/>
  <c r="AD59" i="8"/>
  <c r="AE59" i="8" s="1"/>
  <c r="AF59" i="8"/>
  <c r="AG59" i="8"/>
  <c r="AH59" i="8" s="1"/>
  <c r="E33" i="8"/>
  <c r="F33" i="8"/>
  <c r="H33" i="8"/>
  <c r="I33" i="8"/>
  <c r="J33" i="8" s="1"/>
  <c r="K33" i="8"/>
  <c r="L33" i="8"/>
  <c r="N33" i="8"/>
  <c r="O33" i="8"/>
  <c r="P33" i="8" s="1"/>
  <c r="Q33" i="8"/>
  <c r="R33" i="8"/>
  <c r="S33" i="8" s="1"/>
  <c r="T33" i="8"/>
  <c r="U33" i="8"/>
  <c r="V33" i="8" s="1"/>
  <c r="W33" i="8"/>
  <c r="X33" i="8"/>
  <c r="Z33" i="8"/>
  <c r="AA33" i="8"/>
  <c r="AB33" i="8" s="1"/>
  <c r="AC33" i="8"/>
  <c r="AD33" i="8"/>
  <c r="AF33" i="8"/>
  <c r="AG33" i="8"/>
  <c r="AH33" i="8" s="1"/>
  <c r="E64" i="8"/>
  <c r="F64" i="8"/>
  <c r="H64" i="8"/>
  <c r="I64" i="8"/>
  <c r="J64" i="8" s="1"/>
  <c r="K64" i="8"/>
  <c r="L64" i="8"/>
  <c r="M64" i="8" s="1"/>
  <c r="N64" i="8"/>
  <c r="O64" i="8"/>
  <c r="P64" i="8" s="1"/>
  <c r="Q64" i="8"/>
  <c r="R64" i="8"/>
  <c r="S64" i="8" s="1"/>
  <c r="T64" i="8"/>
  <c r="U64" i="8"/>
  <c r="V64" i="8" s="1"/>
  <c r="W64" i="8"/>
  <c r="X64" i="8"/>
  <c r="Y64" i="8" s="1"/>
  <c r="Z64" i="8"/>
  <c r="AA64" i="8"/>
  <c r="AB64" i="8" s="1"/>
  <c r="AC64" i="8"/>
  <c r="AD64" i="8"/>
  <c r="AE64" i="8" s="1"/>
  <c r="AF64" i="8"/>
  <c r="AG64" i="8"/>
  <c r="AH64" i="8" s="1"/>
  <c r="E39" i="8"/>
  <c r="F39" i="8"/>
  <c r="H39" i="8"/>
  <c r="I39" i="8"/>
  <c r="J39" i="8" s="1"/>
  <c r="K39" i="8"/>
  <c r="L39" i="8"/>
  <c r="N39" i="8"/>
  <c r="O39" i="8"/>
  <c r="Q39" i="8"/>
  <c r="R39" i="8"/>
  <c r="T39" i="8"/>
  <c r="U39" i="8"/>
  <c r="W39" i="8"/>
  <c r="X39" i="8"/>
  <c r="Y39" i="8" s="1"/>
  <c r="Z39" i="8"/>
  <c r="AA39" i="8"/>
  <c r="AB39" i="8" s="1"/>
  <c r="AC39" i="8"/>
  <c r="AD39" i="8"/>
  <c r="AE39" i="8" s="1"/>
  <c r="AF39" i="8"/>
  <c r="AG39" i="8"/>
  <c r="AH39" i="8" s="1"/>
  <c r="E29" i="8"/>
  <c r="F29" i="8"/>
  <c r="H29" i="8"/>
  <c r="I29" i="8"/>
  <c r="J29" i="8" s="1"/>
  <c r="K29" i="8"/>
  <c r="L29" i="8"/>
  <c r="N29" i="8"/>
  <c r="O29" i="8"/>
  <c r="Q29" i="8"/>
  <c r="R29" i="8"/>
  <c r="T29" i="8"/>
  <c r="U29" i="8"/>
  <c r="V29" i="8" s="1"/>
  <c r="W29" i="8"/>
  <c r="X29" i="8"/>
  <c r="Z29" i="8"/>
  <c r="AA29" i="8"/>
  <c r="AC29" i="8"/>
  <c r="AD29" i="8"/>
  <c r="AF29" i="8"/>
  <c r="AG29" i="8"/>
  <c r="AH29" i="8" s="1"/>
  <c r="E51" i="8"/>
  <c r="F51" i="8"/>
  <c r="G51" i="8" s="1"/>
  <c r="H51" i="8"/>
  <c r="I51" i="8"/>
  <c r="J51" i="8" s="1"/>
  <c r="K51" i="8"/>
  <c r="L51" i="8"/>
  <c r="N51" i="8"/>
  <c r="O51" i="8"/>
  <c r="P51" i="8" s="1"/>
  <c r="Q51" i="8"/>
  <c r="R51" i="8"/>
  <c r="S51" i="8" s="1"/>
  <c r="T51" i="8"/>
  <c r="U51" i="8"/>
  <c r="V51" i="8" s="1"/>
  <c r="W51" i="8"/>
  <c r="X51" i="8"/>
  <c r="Z51" i="8"/>
  <c r="AA51" i="8"/>
  <c r="AB51" i="8" s="1"/>
  <c r="AC51" i="8"/>
  <c r="AD51" i="8"/>
  <c r="AE51" i="8" s="1"/>
  <c r="AF51" i="8"/>
  <c r="AG51" i="8"/>
  <c r="AH51" i="8" s="1"/>
  <c r="E6" i="8"/>
  <c r="F6" i="8"/>
  <c r="H6" i="8"/>
  <c r="I6" i="8"/>
  <c r="K6" i="8"/>
  <c r="L6" i="8"/>
  <c r="N6" i="8"/>
  <c r="O6" i="8"/>
  <c r="Q6" i="8"/>
  <c r="R6" i="8"/>
  <c r="T6" i="8"/>
  <c r="U6" i="8"/>
  <c r="W6" i="8"/>
  <c r="X6" i="8"/>
  <c r="Z6" i="8"/>
  <c r="AA6" i="8"/>
  <c r="AC6" i="8"/>
  <c r="AD6" i="8"/>
  <c r="AF6" i="8"/>
  <c r="AG6" i="8"/>
  <c r="AH6" i="8" s="1"/>
  <c r="E23" i="8"/>
  <c r="F23" i="8"/>
  <c r="H23" i="8"/>
  <c r="I23" i="8"/>
  <c r="K23" i="8"/>
  <c r="L23" i="8"/>
  <c r="N23" i="8"/>
  <c r="O23" i="8"/>
  <c r="Q23" i="8"/>
  <c r="R23" i="8"/>
  <c r="T23" i="8"/>
  <c r="U23" i="8"/>
  <c r="W23" i="8"/>
  <c r="X23" i="8"/>
  <c r="Z23" i="8"/>
  <c r="AA23" i="8"/>
  <c r="AC23" i="8"/>
  <c r="AD23" i="8"/>
  <c r="AF23" i="8"/>
  <c r="AG23" i="8"/>
  <c r="AH23" i="8" s="1"/>
  <c r="E17" i="8"/>
  <c r="F17" i="8"/>
  <c r="H17" i="8"/>
  <c r="I17" i="8"/>
  <c r="J17" i="8" s="1"/>
  <c r="K17" i="8"/>
  <c r="L17" i="8"/>
  <c r="N17" i="8"/>
  <c r="O17" i="8"/>
  <c r="Q17" i="8"/>
  <c r="R17" i="8"/>
  <c r="S17" i="8" s="1"/>
  <c r="T17" i="8"/>
  <c r="U17" i="8"/>
  <c r="V17" i="8" s="1"/>
  <c r="W17" i="8"/>
  <c r="X17" i="8"/>
  <c r="Z17" i="8"/>
  <c r="AA17" i="8"/>
  <c r="AC17" i="8"/>
  <c r="AD17" i="8"/>
  <c r="AF17" i="8"/>
  <c r="AG17" i="8"/>
  <c r="AH17" i="8" s="1"/>
  <c r="E28" i="8"/>
  <c r="F28" i="8"/>
  <c r="H28" i="8"/>
  <c r="I28" i="8"/>
  <c r="J28" i="8" s="1"/>
  <c r="K28" i="8"/>
  <c r="L28" i="8"/>
  <c r="N28" i="8"/>
  <c r="O28" i="8"/>
  <c r="Q28" i="8"/>
  <c r="R28" i="8"/>
  <c r="S28" i="8" s="1"/>
  <c r="T28" i="8"/>
  <c r="U28" i="8"/>
  <c r="V28" i="8" s="1"/>
  <c r="W28" i="8"/>
  <c r="X28" i="8"/>
  <c r="Z28" i="8"/>
  <c r="AA28" i="8"/>
  <c r="AC28" i="8"/>
  <c r="AD28" i="8"/>
  <c r="AF28" i="8"/>
  <c r="AG28" i="8"/>
  <c r="AH28" i="8" s="1"/>
  <c r="E38" i="8"/>
  <c r="F38" i="8"/>
  <c r="H38" i="8"/>
  <c r="I38" i="8"/>
  <c r="J38" i="8" s="1"/>
  <c r="K38" i="8"/>
  <c r="L38" i="8"/>
  <c r="M38" i="8" s="1"/>
  <c r="N38" i="8"/>
  <c r="O38" i="8"/>
  <c r="Q38" i="8"/>
  <c r="R38" i="8"/>
  <c r="S38" i="8" s="1"/>
  <c r="T38" i="8"/>
  <c r="U38" i="8"/>
  <c r="V38" i="8" s="1"/>
  <c r="W38" i="8"/>
  <c r="X38" i="8"/>
  <c r="Z38" i="8"/>
  <c r="AA38" i="8"/>
  <c r="AC38" i="8"/>
  <c r="AD38" i="8"/>
  <c r="AE38" i="8" s="1"/>
  <c r="AF38" i="8"/>
  <c r="AG38" i="8"/>
  <c r="AH38" i="8" s="1"/>
  <c r="E55" i="8"/>
  <c r="F55" i="8"/>
  <c r="H55" i="8"/>
  <c r="I55" i="8"/>
  <c r="J55" i="8" s="1"/>
  <c r="K55" i="8"/>
  <c r="L55" i="8"/>
  <c r="N55" i="8"/>
  <c r="O55" i="8"/>
  <c r="P55" i="8" s="1"/>
  <c r="Q55" i="8"/>
  <c r="R55" i="8"/>
  <c r="S55" i="8" s="1"/>
  <c r="T55" i="8"/>
  <c r="U55" i="8"/>
  <c r="V55" i="8" s="1"/>
  <c r="W55" i="8"/>
  <c r="X55" i="8"/>
  <c r="Y55" i="8" s="1"/>
  <c r="Z55" i="8"/>
  <c r="AA55" i="8"/>
  <c r="AB55" i="8" s="1"/>
  <c r="AC55" i="8"/>
  <c r="AD55" i="8"/>
  <c r="AE55" i="8" s="1"/>
  <c r="AF55" i="8"/>
  <c r="AG55" i="8"/>
  <c r="AH55" i="8" s="1"/>
  <c r="E10" i="8"/>
  <c r="F10" i="8"/>
  <c r="G10" i="8" s="1"/>
  <c r="H10" i="8"/>
  <c r="I10" i="8"/>
  <c r="K10" i="8"/>
  <c r="L10" i="8"/>
  <c r="N10" i="8"/>
  <c r="O10" i="8"/>
  <c r="Q10" i="8"/>
  <c r="R10" i="8"/>
  <c r="T10" i="8"/>
  <c r="U10" i="8"/>
  <c r="W10" i="8"/>
  <c r="X10" i="8"/>
  <c r="Z10" i="8"/>
  <c r="AA10" i="8"/>
  <c r="AC10" i="8"/>
  <c r="AD10" i="8"/>
  <c r="AF10" i="8"/>
  <c r="AG10" i="8"/>
  <c r="AH10" i="8" s="1"/>
  <c r="E21" i="8"/>
  <c r="F21" i="8"/>
  <c r="H21" i="8"/>
  <c r="I21" i="8"/>
  <c r="J21" i="8" s="1"/>
  <c r="K21" i="8"/>
  <c r="L21" i="8"/>
  <c r="N21" i="8"/>
  <c r="O21" i="8"/>
  <c r="Q21" i="8"/>
  <c r="R21" i="8"/>
  <c r="T21" i="8"/>
  <c r="U21" i="8"/>
  <c r="V21" i="8" s="1"/>
  <c r="W21" i="8"/>
  <c r="X21" i="8"/>
  <c r="Z21" i="8"/>
  <c r="AA21" i="8"/>
  <c r="AC21" i="8"/>
  <c r="AD21" i="8"/>
  <c r="AF21" i="8"/>
  <c r="AG21" i="8"/>
  <c r="AH21" i="8" s="1"/>
  <c r="E41" i="8"/>
  <c r="F41" i="8"/>
  <c r="G41" i="8" s="1"/>
  <c r="H41" i="8"/>
  <c r="I41" i="8"/>
  <c r="J41" i="8" s="1"/>
  <c r="K41" i="8"/>
  <c r="L41" i="8"/>
  <c r="N41" i="8"/>
  <c r="O41" i="8"/>
  <c r="Q41" i="8"/>
  <c r="R41" i="8"/>
  <c r="S41" i="8" s="1"/>
  <c r="T41" i="8"/>
  <c r="U41" i="8"/>
  <c r="W41" i="8"/>
  <c r="X41" i="8"/>
  <c r="Y41" i="8" s="1"/>
  <c r="Z41" i="8"/>
  <c r="AA41" i="8"/>
  <c r="AB41" i="8" s="1"/>
  <c r="AC41" i="8"/>
  <c r="AD41" i="8"/>
  <c r="AE41" i="8" s="1"/>
  <c r="AF41" i="8"/>
  <c r="AG41" i="8"/>
  <c r="AH41" i="8" s="1"/>
  <c r="E60" i="8"/>
  <c r="F60" i="8"/>
  <c r="G60" i="8" s="1"/>
  <c r="H60" i="8"/>
  <c r="I60" i="8"/>
  <c r="J60" i="8" s="1"/>
  <c r="K60" i="8"/>
  <c r="L60" i="8"/>
  <c r="N60" i="8"/>
  <c r="O60" i="8"/>
  <c r="P60" i="8" s="1"/>
  <c r="Q60" i="8"/>
  <c r="R60" i="8"/>
  <c r="S60" i="8" s="1"/>
  <c r="T60" i="8"/>
  <c r="U60" i="8"/>
  <c r="V60" i="8" s="1"/>
  <c r="W60" i="8"/>
  <c r="X60" i="8"/>
  <c r="Y60" i="8" s="1"/>
  <c r="Z60" i="8"/>
  <c r="AA60" i="8"/>
  <c r="AB60" i="8" s="1"/>
  <c r="AC60" i="8"/>
  <c r="AD60" i="8"/>
  <c r="AE60" i="8" s="1"/>
  <c r="AF60" i="8"/>
  <c r="AG60" i="8"/>
  <c r="AH60" i="8" s="1"/>
  <c r="E65" i="8"/>
  <c r="F65" i="8"/>
  <c r="G65" i="8" s="1"/>
  <c r="H65" i="8"/>
  <c r="I65" i="8"/>
  <c r="J65" i="8" s="1"/>
  <c r="K65" i="8"/>
  <c r="L65" i="8"/>
  <c r="N65" i="8"/>
  <c r="O65" i="8"/>
  <c r="P65" i="8" s="1"/>
  <c r="Q65" i="8"/>
  <c r="R65" i="8"/>
  <c r="S65" i="8" s="1"/>
  <c r="T65" i="8"/>
  <c r="U65" i="8"/>
  <c r="V65" i="8" s="1"/>
  <c r="W65" i="8"/>
  <c r="X65" i="8"/>
  <c r="Y65" i="8" s="1"/>
  <c r="Z65" i="8"/>
  <c r="AA65" i="8"/>
  <c r="AB65" i="8" s="1"/>
  <c r="AC65" i="8"/>
  <c r="AD65" i="8"/>
  <c r="AE65" i="8" s="1"/>
  <c r="AF65" i="8"/>
  <c r="AG65" i="8"/>
  <c r="AH65" i="8" s="1"/>
  <c r="E67" i="8"/>
  <c r="F67" i="8"/>
  <c r="G67" i="8" s="1"/>
  <c r="H67" i="8"/>
  <c r="I67" i="8"/>
  <c r="J67" i="8" s="1"/>
  <c r="K67" i="8"/>
  <c r="L67" i="8"/>
  <c r="N67" i="8"/>
  <c r="O67" i="8"/>
  <c r="P67" i="8" s="1"/>
  <c r="Q67" i="8"/>
  <c r="R67" i="8"/>
  <c r="S67" i="8" s="1"/>
  <c r="T67" i="8"/>
  <c r="U67" i="8"/>
  <c r="V67" i="8" s="1"/>
  <c r="W67" i="8"/>
  <c r="X67" i="8"/>
  <c r="Y67" i="8" s="1"/>
  <c r="Z67" i="8"/>
  <c r="AA67" i="8"/>
  <c r="AB67" i="8" s="1"/>
  <c r="AC67" i="8"/>
  <c r="AD67" i="8"/>
  <c r="AE67" i="8" s="1"/>
  <c r="AF67" i="8"/>
  <c r="AG67" i="8"/>
  <c r="AH67" i="8" s="1"/>
  <c r="E54" i="8"/>
  <c r="F54" i="8"/>
  <c r="G54" i="8" s="1"/>
  <c r="H54" i="8"/>
  <c r="I54" i="8"/>
  <c r="J54" i="8" s="1"/>
  <c r="K54" i="8"/>
  <c r="L54" i="8"/>
  <c r="N54" i="8"/>
  <c r="O54" i="8"/>
  <c r="P54" i="8" s="1"/>
  <c r="Q54" i="8"/>
  <c r="R54" i="8"/>
  <c r="S54" i="8" s="1"/>
  <c r="T54" i="8"/>
  <c r="U54" i="8"/>
  <c r="V54" i="8" s="1"/>
  <c r="W54" i="8"/>
  <c r="X54" i="8"/>
  <c r="Z54" i="8"/>
  <c r="AA54" i="8"/>
  <c r="AC54" i="8"/>
  <c r="AD54" i="8"/>
  <c r="AE54" i="8" s="1"/>
  <c r="AF54" i="8"/>
  <c r="AG54" i="8"/>
  <c r="AH54" i="8" s="1"/>
  <c r="E19" i="8"/>
  <c r="F19" i="8"/>
  <c r="H19" i="8"/>
  <c r="I19" i="8"/>
  <c r="K19" i="8"/>
  <c r="L19" i="8"/>
  <c r="N19" i="8"/>
  <c r="O19" i="8"/>
  <c r="Q19" i="8"/>
  <c r="R19" i="8"/>
  <c r="T19" i="8"/>
  <c r="U19" i="8"/>
  <c r="V19" i="8" s="1"/>
  <c r="W19" i="8"/>
  <c r="X19" i="8"/>
  <c r="Y19" i="8" s="1"/>
  <c r="Z19" i="8"/>
  <c r="AA19" i="8"/>
  <c r="AC19" i="8"/>
  <c r="AD19" i="8"/>
  <c r="AF19" i="8"/>
  <c r="AG19" i="8"/>
  <c r="AH19" i="8" s="1"/>
  <c r="E8" i="8"/>
  <c r="F8" i="8"/>
  <c r="H8" i="8"/>
  <c r="I8" i="8"/>
  <c r="K8" i="8"/>
  <c r="L8" i="8"/>
  <c r="N8" i="8"/>
  <c r="O8" i="8"/>
  <c r="Q8" i="8"/>
  <c r="R8" i="8"/>
  <c r="T8" i="8"/>
  <c r="U8" i="8"/>
  <c r="W8" i="8"/>
  <c r="X8" i="8"/>
  <c r="Z8" i="8"/>
  <c r="AA8" i="8"/>
  <c r="AC8" i="8"/>
  <c r="AD8" i="8"/>
  <c r="AF8" i="8"/>
  <c r="AG8" i="8"/>
  <c r="AH8" i="8" s="1"/>
  <c r="E31" i="8"/>
  <c r="F31" i="8"/>
  <c r="H31" i="8"/>
  <c r="I31" i="8"/>
  <c r="K31" i="8"/>
  <c r="L31" i="8"/>
  <c r="N31" i="8"/>
  <c r="O31" i="8"/>
  <c r="Q31" i="8"/>
  <c r="R31" i="8"/>
  <c r="S31" i="8" s="1"/>
  <c r="T31" i="8"/>
  <c r="U31" i="8"/>
  <c r="W31" i="8"/>
  <c r="X31" i="8"/>
  <c r="Z31" i="8"/>
  <c r="AA31" i="8"/>
  <c r="AC31" i="8"/>
  <c r="AD31" i="8"/>
  <c r="AE31" i="8" s="1"/>
  <c r="AF31" i="8"/>
  <c r="AG31" i="8"/>
  <c r="AH31" i="8" s="1"/>
  <c r="E57" i="8"/>
  <c r="F57" i="8"/>
  <c r="H57" i="8"/>
  <c r="I57" i="8"/>
  <c r="J57" i="8" s="1"/>
  <c r="K57" i="8"/>
  <c r="L57" i="8"/>
  <c r="M57" i="8" s="1"/>
  <c r="N57" i="8"/>
  <c r="O57" i="8"/>
  <c r="Q57" i="8"/>
  <c r="R57" i="8"/>
  <c r="S57" i="8" s="1"/>
  <c r="T57" i="8"/>
  <c r="U57" i="8"/>
  <c r="V57" i="8" s="1"/>
  <c r="W57" i="8"/>
  <c r="X57" i="8"/>
  <c r="Y57" i="8" s="1"/>
  <c r="Z57" i="8"/>
  <c r="AA57" i="8"/>
  <c r="AB57" i="8" s="1"/>
  <c r="AC57" i="8"/>
  <c r="AD57" i="8"/>
  <c r="AE57" i="8" s="1"/>
  <c r="AF57" i="8"/>
  <c r="AG57" i="8"/>
  <c r="AH57" i="8" s="1"/>
  <c r="E37" i="8"/>
  <c r="F37" i="8"/>
  <c r="G37" i="8" s="1"/>
  <c r="H37" i="8"/>
  <c r="I37" i="8"/>
  <c r="K37" i="8"/>
  <c r="L37" i="8"/>
  <c r="N37" i="8"/>
  <c r="O37" i="8"/>
  <c r="P37" i="8" s="1"/>
  <c r="Q37" i="8"/>
  <c r="R37" i="8"/>
  <c r="T37" i="8"/>
  <c r="U37" i="8"/>
  <c r="V37" i="8" s="1"/>
  <c r="W37" i="8"/>
  <c r="X37" i="8"/>
  <c r="Y37" i="8" s="1"/>
  <c r="Z37" i="8"/>
  <c r="AA37" i="8"/>
  <c r="AB37" i="8" s="1"/>
  <c r="AC37" i="8"/>
  <c r="AD37" i="8"/>
  <c r="AF37" i="8"/>
  <c r="AG37" i="8"/>
  <c r="AH37" i="8" s="1"/>
  <c r="E42" i="8"/>
  <c r="F42" i="8"/>
  <c r="H42" i="8"/>
  <c r="I42" i="8"/>
  <c r="J42" i="8" s="1"/>
  <c r="K42" i="8"/>
  <c r="L42" i="8"/>
  <c r="M42" i="8" s="1"/>
  <c r="N42" i="8"/>
  <c r="O42" i="8"/>
  <c r="P42" i="8" s="1"/>
  <c r="Q42" i="8"/>
  <c r="R42" i="8"/>
  <c r="T42" i="8"/>
  <c r="U42" i="8"/>
  <c r="V42" i="8" s="1"/>
  <c r="W42" i="8"/>
  <c r="X42" i="8"/>
  <c r="Y42" i="8" s="1"/>
  <c r="Z42" i="8"/>
  <c r="AA42" i="8"/>
  <c r="AC42" i="8"/>
  <c r="AD42" i="8"/>
  <c r="AE42" i="8" s="1"/>
  <c r="AF42" i="8"/>
  <c r="AG42" i="8"/>
  <c r="AH42" i="8" s="1"/>
  <c r="E58" i="8"/>
  <c r="F58" i="8"/>
  <c r="H58" i="8"/>
  <c r="I58" i="8"/>
  <c r="K58" i="8"/>
  <c r="L58" i="8"/>
  <c r="N58" i="8"/>
  <c r="O58" i="8"/>
  <c r="P58" i="8" s="1"/>
  <c r="Q58" i="8"/>
  <c r="R58" i="8"/>
  <c r="S58" i="8" s="1"/>
  <c r="T58" i="8"/>
  <c r="U58" i="8"/>
  <c r="W58" i="8"/>
  <c r="X58" i="8"/>
  <c r="Y58" i="8" s="1"/>
  <c r="Z58" i="8"/>
  <c r="AA58" i="8"/>
  <c r="AC58" i="8"/>
  <c r="AD58" i="8"/>
  <c r="AE58" i="8" s="1"/>
  <c r="AF58" i="8"/>
  <c r="AG58" i="8"/>
  <c r="AH58" i="8" s="1"/>
  <c r="I68" i="8"/>
  <c r="AG68" i="8"/>
  <c r="AF68" i="8"/>
  <c r="AD68" i="8"/>
  <c r="AC68" i="8"/>
  <c r="AA68" i="8"/>
  <c r="Z68" i="8"/>
  <c r="X68" i="8"/>
  <c r="W68" i="8"/>
  <c r="U68" i="8"/>
  <c r="T68" i="8"/>
  <c r="R68" i="8"/>
  <c r="Q68" i="8"/>
  <c r="O68" i="8"/>
  <c r="N68" i="8"/>
  <c r="L68" i="8"/>
  <c r="K68" i="8"/>
  <c r="H68" i="8"/>
  <c r="F68" i="8"/>
  <c r="E68" i="8"/>
  <c r="O22" i="21"/>
  <c r="P22" i="21"/>
  <c r="R22" i="21" s="1"/>
  <c r="O18" i="21"/>
  <c r="P18" i="21"/>
  <c r="R18" i="21" s="1"/>
  <c r="O9" i="21"/>
  <c r="P9" i="21"/>
  <c r="R9" i="21" s="1"/>
  <c r="O38" i="21"/>
  <c r="P38" i="21"/>
  <c r="S38" i="21" s="1"/>
  <c r="O37" i="21"/>
  <c r="P37" i="21"/>
  <c r="T37" i="21" s="1"/>
  <c r="O8" i="21"/>
  <c r="P8" i="21"/>
  <c r="T8" i="21" s="1"/>
  <c r="O45" i="21"/>
  <c r="P45" i="21"/>
  <c r="T45" i="21" s="1"/>
  <c r="O27" i="21"/>
  <c r="P27" i="21"/>
  <c r="T27" i="21" s="1"/>
  <c r="O39" i="21"/>
  <c r="P39" i="21"/>
  <c r="O62" i="21"/>
  <c r="P62" i="21"/>
  <c r="T62" i="21" s="1"/>
  <c r="O59" i="21"/>
  <c r="P59" i="21"/>
  <c r="T59" i="21" s="1"/>
  <c r="O53" i="21"/>
  <c r="P53" i="21"/>
  <c r="T53" i="21" s="1"/>
  <c r="O36" i="21"/>
  <c r="P36" i="21"/>
  <c r="O12" i="21"/>
  <c r="P12" i="21"/>
  <c r="T12" i="21" s="1"/>
  <c r="O54" i="21"/>
  <c r="P54" i="21"/>
  <c r="T54" i="21" s="1"/>
  <c r="O7" i="21"/>
  <c r="P7" i="21"/>
  <c r="O11" i="21"/>
  <c r="P11" i="21"/>
  <c r="R11" i="21" s="1"/>
  <c r="O29" i="21"/>
  <c r="P29" i="21"/>
  <c r="T29" i="21" s="1"/>
  <c r="O43" i="21"/>
  <c r="P43" i="21"/>
  <c r="O16" i="21"/>
  <c r="P16" i="21"/>
  <c r="O51" i="21"/>
  <c r="P51" i="21"/>
  <c r="R51" i="21" s="1"/>
  <c r="O15" i="21"/>
  <c r="P15" i="21"/>
  <c r="O42" i="21"/>
  <c r="P42" i="21"/>
  <c r="R42" i="21" s="1"/>
  <c r="O13" i="21"/>
  <c r="P13" i="21"/>
  <c r="R13" i="21" s="1"/>
  <c r="O30" i="21"/>
  <c r="P30" i="21"/>
  <c r="O50" i="21"/>
  <c r="P50" i="21"/>
  <c r="O20" i="21"/>
  <c r="P20" i="21"/>
  <c r="R20" i="21" s="1"/>
  <c r="O17" i="21"/>
  <c r="P17" i="21"/>
  <c r="T17" i="21" s="1"/>
  <c r="O24" i="21"/>
  <c r="P24" i="21"/>
  <c r="O56" i="21"/>
  <c r="P56" i="21"/>
  <c r="O28" i="21"/>
  <c r="P28" i="21"/>
  <c r="R28" i="21" s="1"/>
  <c r="O60" i="21"/>
  <c r="P60" i="21"/>
  <c r="T60" i="21" s="1"/>
  <c r="O26" i="21"/>
  <c r="P26" i="21"/>
  <c r="Q26" i="21" s="1"/>
  <c r="O66" i="21"/>
  <c r="P66" i="21"/>
  <c r="O46" i="21"/>
  <c r="P46" i="21"/>
  <c r="Q46" i="21" s="1"/>
  <c r="O44" i="21"/>
  <c r="P44" i="21"/>
  <c r="Q44" i="21" s="1"/>
  <c r="O49" i="21"/>
  <c r="P49" i="21"/>
  <c r="S49" i="21" s="1"/>
  <c r="O6" i="21"/>
  <c r="P6" i="21"/>
  <c r="Q6" i="21" s="1"/>
  <c r="O10" i="21"/>
  <c r="P10" i="21"/>
  <c r="S10" i="21" s="1"/>
  <c r="O19" i="21"/>
  <c r="P19" i="21"/>
  <c r="Q19" i="21" s="1"/>
  <c r="O33" i="21"/>
  <c r="P33" i="21"/>
  <c r="S33" i="21" s="1"/>
  <c r="O31" i="21"/>
  <c r="P31" i="21"/>
  <c r="Q31" i="21" s="1"/>
  <c r="O57" i="21"/>
  <c r="P57" i="21"/>
  <c r="S57" i="21" s="1"/>
  <c r="O34" i="21"/>
  <c r="P34" i="21"/>
  <c r="Q34" i="21" s="1"/>
  <c r="O21" i="21"/>
  <c r="P21" i="21"/>
  <c r="S21" i="21" s="1"/>
  <c r="O14" i="21"/>
  <c r="P14" i="21"/>
  <c r="Q14" i="21" s="1"/>
  <c r="O52" i="21"/>
  <c r="P52" i="21"/>
  <c r="S52" i="21" s="1"/>
  <c r="O63" i="21"/>
  <c r="P63" i="21"/>
  <c r="Q63" i="21" s="1"/>
  <c r="O67" i="21"/>
  <c r="P67" i="21"/>
  <c r="S67" i="21" s="1"/>
  <c r="O65" i="21"/>
  <c r="P65" i="21"/>
  <c r="Q65" i="21" s="1"/>
  <c r="O23" i="21"/>
  <c r="P23" i="21"/>
  <c r="S23" i="21" s="1"/>
  <c r="O25" i="21"/>
  <c r="P25" i="21"/>
  <c r="Q25" i="21" s="1"/>
  <c r="O32" i="21"/>
  <c r="P32" i="21"/>
  <c r="S32" i="21" s="1"/>
  <c r="O61" i="21"/>
  <c r="P61" i="21"/>
  <c r="Q61" i="21" s="1"/>
  <c r="O47" i="21"/>
  <c r="P47" i="21"/>
  <c r="S47" i="21" s="1"/>
  <c r="O41" i="21"/>
  <c r="P41" i="21"/>
  <c r="Q41" i="21" s="1"/>
  <c r="O55" i="21"/>
  <c r="P55" i="21"/>
  <c r="S55" i="21" s="1"/>
  <c r="O31" i="19"/>
  <c r="P31" i="19"/>
  <c r="O7" i="19"/>
  <c r="P7" i="19"/>
  <c r="S7" i="19" s="1"/>
  <c r="O26" i="19"/>
  <c r="P26" i="19"/>
  <c r="S26" i="19" s="1"/>
  <c r="O36" i="19"/>
  <c r="P36" i="19"/>
  <c r="R36" i="19" s="1"/>
  <c r="O51" i="19"/>
  <c r="P51" i="19"/>
  <c r="T51" i="19" s="1"/>
  <c r="O35" i="19"/>
  <c r="P35" i="19"/>
  <c r="T35" i="19" s="1"/>
  <c r="O43" i="19"/>
  <c r="P43" i="19"/>
  <c r="R43" i="19" s="1"/>
  <c r="O29" i="19"/>
  <c r="P29" i="19"/>
  <c r="T29" i="19" s="1"/>
  <c r="O50" i="19"/>
  <c r="P50" i="19"/>
  <c r="T50" i="19" s="1"/>
  <c r="O66" i="19"/>
  <c r="P66" i="19"/>
  <c r="S66" i="19" s="1"/>
  <c r="O63" i="19"/>
  <c r="P63" i="19"/>
  <c r="Q63" i="19" s="1"/>
  <c r="O52" i="19"/>
  <c r="P52" i="19"/>
  <c r="Q52" i="19" s="1"/>
  <c r="O47" i="19"/>
  <c r="P47" i="19"/>
  <c r="O10" i="19"/>
  <c r="P10" i="19"/>
  <c r="S10" i="19" s="1"/>
  <c r="O48" i="19"/>
  <c r="P48" i="19"/>
  <c r="Q48" i="19" s="1"/>
  <c r="O16" i="19"/>
  <c r="P16" i="19"/>
  <c r="Q16" i="19" s="1"/>
  <c r="O18" i="19"/>
  <c r="P18" i="19"/>
  <c r="R18" i="19" s="1"/>
  <c r="O38" i="19"/>
  <c r="P38" i="19"/>
  <c r="S38" i="19" s="1"/>
  <c r="O15" i="19"/>
  <c r="P15" i="19"/>
  <c r="R15" i="19" s="1"/>
  <c r="O8" i="19"/>
  <c r="P8" i="19"/>
  <c r="Q8" i="19" s="1"/>
  <c r="O41" i="19"/>
  <c r="P41" i="19"/>
  <c r="T41" i="19" s="1"/>
  <c r="O11" i="19"/>
  <c r="P11" i="19"/>
  <c r="Q11" i="19" s="1"/>
  <c r="O45" i="19"/>
  <c r="P45" i="19"/>
  <c r="R45" i="19" s="1"/>
  <c r="O24" i="19"/>
  <c r="P24" i="19"/>
  <c r="S24" i="19" s="1"/>
  <c r="O25" i="19"/>
  <c r="P25" i="19"/>
  <c r="Q25" i="19" s="1"/>
  <c r="O56" i="19"/>
  <c r="P56" i="19"/>
  <c r="Q56" i="19" s="1"/>
  <c r="O13" i="19"/>
  <c r="P13" i="19"/>
  <c r="R13" i="19" s="1"/>
  <c r="O22" i="19"/>
  <c r="P22" i="19"/>
  <c r="S22" i="19" s="1"/>
  <c r="O17" i="19"/>
  <c r="P17" i="19"/>
  <c r="Q17" i="19" s="1"/>
  <c r="O61" i="19"/>
  <c r="P61" i="19"/>
  <c r="Q61" i="19" s="1"/>
  <c r="O23" i="19"/>
  <c r="P23" i="19"/>
  <c r="R23" i="19" s="1"/>
  <c r="O58" i="19"/>
  <c r="P58" i="19"/>
  <c r="S58" i="19" s="1"/>
  <c r="O34" i="19"/>
  <c r="P34" i="19"/>
  <c r="R34" i="19" s="1"/>
  <c r="O64" i="19"/>
  <c r="P64" i="19"/>
  <c r="Q64" i="19" s="1"/>
  <c r="O37" i="19"/>
  <c r="P37" i="19"/>
  <c r="T37" i="19" s="1"/>
  <c r="O19" i="19"/>
  <c r="P19" i="19"/>
  <c r="S19" i="19" s="1"/>
  <c r="O53" i="19"/>
  <c r="P53" i="19"/>
  <c r="R53" i="19" s="1"/>
  <c r="O20" i="19"/>
  <c r="P20" i="19"/>
  <c r="S20" i="19" s="1"/>
  <c r="O12" i="19"/>
  <c r="P12" i="19"/>
  <c r="Q12" i="19" s="1"/>
  <c r="O27" i="19"/>
  <c r="P27" i="19"/>
  <c r="R27" i="19" s="1"/>
  <c r="O30" i="19"/>
  <c r="P30" i="19"/>
  <c r="S30" i="19" s="1"/>
  <c r="O39" i="19"/>
  <c r="P39" i="19"/>
  <c r="R39" i="19" s="1"/>
  <c r="O54" i="19"/>
  <c r="P54" i="19"/>
  <c r="T54" i="19" s="1"/>
  <c r="O9" i="19"/>
  <c r="P9" i="19"/>
  <c r="S9" i="19" s="1"/>
  <c r="O21" i="19"/>
  <c r="P21" i="19"/>
  <c r="Q21" i="19" s="1"/>
  <c r="O44" i="19"/>
  <c r="P44" i="19"/>
  <c r="Q44" i="19" s="1"/>
  <c r="O60" i="19"/>
  <c r="P60" i="19"/>
  <c r="R60" i="19" s="1"/>
  <c r="O65" i="19"/>
  <c r="P65" i="19"/>
  <c r="Q65" i="19" s="1"/>
  <c r="O67" i="19"/>
  <c r="P67" i="19"/>
  <c r="Q67" i="19" s="1"/>
  <c r="O49" i="19"/>
  <c r="P49" i="19"/>
  <c r="R49" i="19" s="1"/>
  <c r="O14" i="19"/>
  <c r="P14" i="19"/>
  <c r="S14" i="19" s="1"/>
  <c r="O6" i="19"/>
  <c r="P6" i="19"/>
  <c r="O28" i="19"/>
  <c r="P28" i="19"/>
  <c r="Q28" i="19" s="1"/>
  <c r="O57" i="19"/>
  <c r="P57" i="19"/>
  <c r="S57" i="19" s="1"/>
  <c r="O33" i="19"/>
  <c r="P33" i="19"/>
  <c r="S33" i="19" s="1"/>
  <c r="O42" i="19"/>
  <c r="P42" i="19"/>
  <c r="S42" i="19" s="1"/>
  <c r="O59" i="19"/>
  <c r="P59" i="19"/>
  <c r="S59" i="19" s="1"/>
  <c r="O96" i="22"/>
  <c r="P96" i="22"/>
  <c r="S96" i="22" s="1"/>
  <c r="AE37" i="8" l="1"/>
  <c r="AE8" i="8"/>
  <c r="AE19" i="8"/>
  <c r="AE21" i="8"/>
  <c r="AE10" i="8"/>
  <c r="AE28" i="8"/>
  <c r="AE17" i="8"/>
  <c r="AE23" i="8"/>
  <c r="AE6" i="8"/>
  <c r="AE33" i="8"/>
  <c r="AE24" i="8"/>
  <c r="AE22" i="8"/>
  <c r="AE20" i="8"/>
  <c r="AE18" i="8"/>
  <c r="AE15" i="8"/>
  <c r="AE13" i="8"/>
  <c r="AE27" i="8"/>
  <c r="AE7" i="8"/>
  <c r="AE9" i="8"/>
  <c r="AE52" i="8"/>
  <c r="AE32" i="8"/>
  <c r="AE43" i="8"/>
  <c r="AE25" i="8"/>
  <c r="AE14" i="8"/>
  <c r="AE11" i="8"/>
  <c r="AJ49" i="3"/>
  <c r="AE35" i="3"/>
  <c r="AE73" i="3"/>
  <c r="AE11" i="3"/>
  <c r="AE6" i="3"/>
  <c r="AE47" i="3"/>
  <c r="AE15" i="3"/>
  <c r="AE43" i="3"/>
  <c r="AE27" i="3"/>
  <c r="AE14" i="3"/>
  <c r="AE53" i="3"/>
  <c r="AE39" i="3"/>
  <c r="AE32" i="3"/>
  <c r="AE13" i="3"/>
  <c r="AE28" i="3"/>
  <c r="AE16" i="3"/>
  <c r="AE21" i="3"/>
  <c r="AE38" i="3"/>
  <c r="AE22" i="3"/>
  <c r="AE8" i="3"/>
  <c r="AE17" i="3"/>
  <c r="AE41" i="3"/>
  <c r="AE24" i="3"/>
  <c r="AE19" i="3"/>
  <c r="AE7" i="3"/>
  <c r="AE82" i="3"/>
  <c r="AE51" i="3"/>
  <c r="AE50" i="3"/>
  <c r="AE44" i="3"/>
  <c r="AE66" i="3"/>
  <c r="AE25" i="3"/>
  <c r="AE10" i="3"/>
  <c r="J93" i="3"/>
  <c r="J69" i="3"/>
  <c r="J68" i="3"/>
  <c r="J75" i="3"/>
  <c r="J98" i="3"/>
  <c r="J23" i="3"/>
  <c r="J58" i="3"/>
  <c r="J30" i="3"/>
  <c r="AE90" i="3"/>
  <c r="AE69" i="3"/>
  <c r="AE75" i="3"/>
  <c r="AE20" i="3"/>
  <c r="AE12" i="3"/>
  <c r="AE58" i="3"/>
  <c r="AE30" i="3"/>
  <c r="AE18" i="3"/>
  <c r="AE29" i="8"/>
  <c r="J35" i="3"/>
  <c r="J73" i="3"/>
  <c r="J11" i="3"/>
  <c r="J6" i="3"/>
  <c r="J60" i="3"/>
  <c r="J21" i="3"/>
  <c r="J78" i="3"/>
  <c r="J57" i="3"/>
  <c r="J29" i="3"/>
  <c r="J26" i="3"/>
  <c r="J45" i="3"/>
  <c r="J9" i="3"/>
  <c r="J10" i="8"/>
  <c r="J23" i="8"/>
  <c r="J6" i="8"/>
  <c r="J16" i="8"/>
  <c r="J7" i="8"/>
  <c r="J14" i="8"/>
  <c r="J11" i="8"/>
  <c r="AB37" i="3"/>
  <c r="AB50" i="3"/>
  <c r="AB78" i="3"/>
  <c r="AB62" i="3"/>
  <c r="AB44" i="3"/>
  <c r="AB66" i="3"/>
  <c r="AB25" i="3"/>
  <c r="AB10" i="3"/>
  <c r="AB57" i="3"/>
  <c r="AB29" i="3"/>
  <c r="AB26" i="3"/>
  <c r="AB76" i="3"/>
  <c r="AB36" i="3"/>
  <c r="AB45" i="3"/>
  <c r="AB9" i="3"/>
  <c r="AB54" i="8"/>
  <c r="AB10" i="8"/>
  <c r="AB38" i="8"/>
  <c r="AB28" i="8"/>
  <c r="AB17" i="8"/>
  <c r="AB23" i="8"/>
  <c r="AB6" i="8"/>
  <c r="AB29" i="8"/>
  <c r="AB44" i="8"/>
  <c r="AB13" i="8"/>
  <c r="AB27" i="8"/>
  <c r="AB12" i="8"/>
  <c r="AB7" i="8"/>
  <c r="AB9" i="8"/>
  <c r="AB25" i="8"/>
  <c r="AB48" i="8"/>
  <c r="AB14" i="8"/>
  <c r="AB11" i="8"/>
  <c r="AB30" i="8"/>
  <c r="AB35" i="3"/>
  <c r="AB11" i="3"/>
  <c r="AB6" i="3"/>
  <c r="AB48" i="3"/>
  <c r="AB31" i="3"/>
  <c r="AB38" i="3"/>
  <c r="AB8" i="3"/>
  <c r="AB54" i="3"/>
  <c r="AB41" i="3"/>
  <c r="AB24" i="3"/>
  <c r="AB19" i="3"/>
  <c r="AB34" i="3"/>
  <c r="S20" i="3"/>
  <c r="Y23" i="3"/>
  <c r="Y20" i="3"/>
  <c r="Y12" i="3"/>
  <c r="Y30" i="3"/>
  <c r="Y73" i="3"/>
  <c r="Y11" i="3"/>
  <c r="Y6" i="3"/>
  <c r="Y70" i="3"/>
  <c r="Y13" i="3"/>
  <c r="Y28" i="3"/>
  <c r="Y16" i="3"/>
  <c r="Y19" i="3"/>
  <c r="Y34" i="3"/>
  <c r="Y77" i="3"/>
  <c r="Y74" i="3"/>
  <c r="Y61" i="3"/>
  <c r="Y44" i="3"/>
  <c r="Y29" i="3"/>
  <c r="Y26" i="3"/>
  <c r="Y45" i="3"/>
  <c r="Y9" i="3"/>
  <c r="Y31" i="8"/>
  <c r="Y8" i="8"/>
  <c r="Y54" i="8"/>
  <c r="Y21" i="8"/>
  <c r="Y10" i="8"/>
  <c r="Y38" i="8"/>
  <c r="Y28" i="8"/>
  <c r="Y17" i="8"/>
  <c r="Y23" i="8"/>
  <c r="Y6" i="8"/>
  <c r="Y18" i="3"/>
  <c r="Y51" i="8"/>
  <c r="Y29" i="8"/>
  <c r="Y33" i="8"/>
  <c r="Y24" i="8"/>
  <c r="Y13" i="8"/>
  <c r="Y12" i="8"/>
  <c r="Y7" i="8"/>
  <c r="Y9" i="8"/>
  <c r="Y14" i="8"/>
  <c r="S11" i="3"/>
  <c r="S6" i="3"/>
  <c r="S83" i="3"/>
  <c r="S70" i="3"/>
  <c r="S53" i="3"/>
  <c r="S39" i="3"/>
  <c r="S46" i="3"/>
  <c r="S64" i="3"/>
  <c r="S28" i="3"/>
  <c r="S16" i="3"/>
  <c r="S52" i="3"/>
  <c r="S37" i="3"/>
  <c r="S57" i="3"/>
  <c r="S26" i="3"/>
  <c r="S36" i="3"/>
  <c r="S56" i="3"/>
  <c r="S45" i="3"/>
  <c r="S9" i="3"/>
  <c r="S37" i="8"/>
  <c r="S8" i="8"/>
  <c r="S21" i="8"/>
  <c r="S10" i="8"/>
  <c r="S23" i="8"/>
  <c r="S6" i="8"/>
  <c r="S29" i="8"/>
  <c r="S39" i="8"/>
  <c r="S18" i="8"/>
  <c r="S16" i="8"/>
  <c r="S47" i="8"/>
  <c r="S15" i="8"/>
  <c r="S36" i="8"/>
  <c r="S12" i="8"/>
  <c r="S14" i="8"/>
  <c r="S11" i="8"/>
  <c r="S30" i="8"/>
  <c r="U57" i="24"/>
  <c r="AJ40" i="5"/>
  <c r="AM40" i="5" s="1"/>
  <c r="AI40" i="5"/>
  <c r="U38" i="23"/>
  <c r="U59" i="24"/>
  <c r="Q38" i="19"/>
  <c r="T45" i="19"/>
  <c r="Q29" i="19"/>
  <c r="V31" i="8"/>
  <c r="V8" i="8"/>
  <c r="V41" i="8"/>
  <c r="V10" i="8"/>
  <c r="V23" i="8"/>
  <c r="V6" i="8"/>
  <c r="P39" i="8"/>
  <c r="V25" i="8"/>
  <c r="V14" i="8"/>
  <c r="V11" i="8"/>
  <c r="V30" i="8"/>
  <c r="Q7" i="19"/>
  <c r="Q10" i="21"/>
  <c r="U48" i="21"/>
  <c r="U24" i="20"/>
  <c r="U112" i="22"/>
  <c r="V20" i="3"/>
  <c r="V12" i="3"/>
  <c r="U112" i="20"/>
  <c r="V58" i="3"/>
  <c r="V30" i="3"/>
  <c r="U6" i="20"/>
  <c r="V11" i="3"/>
  <c r="V6" i="3"/>
  <c r="V18" i="3"/>
  <c r="V37" i="3"/>
  <c r="V62" i="3"/>
  <c r="V57" i="3"/>
  <c r="V9" i="3"/>
  <c r="V39" i="8"/>
  <c r="V24" i="8"/>
  <c r="V22" i="8"/>
  <c r="V20" i="8"/>
  <c r="V18" i="8"/>
  <c r="V26" i="8"/>
  <c r="V16" i="8"/>
  <c r="V15" i="8"/>
  <c r="V44" i="8"/>
  <c r="V13" i="8"/>
  <c r="V27" i="8"/>
  <c r="V12" i="8"/>
  <c r="V7" i="8"/>
  <c r="V9" i="8"/>
  <c r="V34" i="8"/>
  <c r="AJ46" i="8"/>
  <c r="AN46" i="8" s="1"/>
  <c r="V93" i="3"/>
  <c r="AJ93" i="3" s="1"/>
  <c r="V118" i="3"/>
  <c r="AJ118" i="3" s="1"/>
  <c r="V68" i="3"/>
  <c r="V75" i="3"/>
  <c r="V23" i="3"/>
  <c r="V58" i="8"/>
  <c r="V47" i="3"/>
  <c r="V15" i="3"/>
  <c r="V43" i="3"/>
  <c r="V27" i="3"/>
  <c r="V14" i="3"/>
  <c r="V53" i="3"/>
  <c r="V39" i="3"/>
  <c r="V46" i="3"/>
  <c r="V32" i="3"/>
  <c r="V64" i="3"/>
  <c r="V67" i="3"/>
  <c r="V13" i="3"/>
  <c r="V28" i="3"/>
  <c r="V16" i="3"/>
  <c r="V60" i="3"/>
  <c r="V55" i="3"/>
  <c r="V21" i="3"/>
  <c r="V31" i="3"/>
  <c r="V52" i="3"/>
  <c r="V38" i="3"/>
  <c r="V40" i="3"/>
  <c r="V22" i="3"/>
  <c r="V8" i="3"/>
  <c r="V54" i="3"/>
  <c r="V41" i="3"/>
  <c r="V24" i="3"/>
  <c r="V34" i="3"/>
  <c r="V7" i="3"/>
  <c r="AB69" i="3"/>
  <c r="AI69" i="3" s="1"/>
  <c r="AB98" i="3"/>
  <c r="AB102" i="3"/>
  <c r="AB23" i="3"/>
  <c r="AB20" i="3"/>
  <c r="AB12" i="3"/>
  <c r="AB42" i="3"/>
  <c r="AB58" i="3"/>
  <c r="AB30" i="3"/>
  <c r="AI33" i="3"/>
  <c r="AI49" i="3"/>
  <c r="S12" i="3"/>
  <c r="S42" i="3"/>
  <c r="AO109" i="3"/>
  <c r="E188" i="26" s="1"/>
  <c r="S117" i="3"/>
  <c r="AI117" i="3" s="1"/>
  <c r="S47" i="3"/>
  <c r="S104" i="3"/>
  <c r="AJ104" i="3" s="1"/>
  <c r="S106" i="3"/>
  <c r="AJ106" i="3" s="1"/>
  <c r="S100" i="3"/>
  <c r="AI100" i="3" s="1"/>
  <c r="S15" i="3"/>
  <c r="S43" i="3"/>
  <c r="S27" i="3"/>
  <c r="S71" i="3"/>
  <c r="S14" i="3"/>
  <c r="S60" i="3"/>
  <c r="S91" i="3"/>
  <c r="S48" i="3"/>
  <c r="S31" i="3"/>
  <c r="S38" i="3"/>
  <c r="S40" i="3"/>
  <c r="S22" i="3"/>
  <c r="S54" i="3"/>
  <c r="S17" i="3"/>
  <c r="S41" i="3"/>
  <c r="S24" i="3"/>
  <c r="S19" i="3"/>
  <c r="S34" i="3"/>
  <c r="S88" i="3"/>
  <c r="S7" i="3"/>
  <c r="R11" i="19"/>
  <c r="S42" i="8"/>
  <c r="S19" i="8"/>
  <c r="S24" i="8"/>
  <c r="S27" i="8"/>
  <c r="S7" i="8"/>
  <c r="S9" i="8"/>
  <c r="AO43" i="5"/>
  <c r="F258" i="26" s="1"/>
  <c r="AB58" i="8"/>
  <c r="AB42" i="8"/>
  <c r="AB31" i="8"/>
  <c r="AB8" i="8"/>
  <c r="AB19" i="8"/>
  <c r="AB21" i="8"/>
  <c r="AB24" i="8"/>
  <c r="AB22" i="8"/>
  <c r="AB20" i="8"/>
  <c r="AB18" i="8"/>
  <c r="AO59" i="3"/>
  <c r="E90" i="26" s="1"/>
  <c r="AI87" i="3"/>
  <c r="T83" i="20"/>
  <c r="AI58" i="5"/>
  <c r="AB73" i="3"/>
  <c r="AB95" i="3"/>
  <c r="AB47" i="3"/>
  <c r="AB43" i="3"/>
  <c r="AB27" i="3"/>
  <c r="AB71" i="3"/>
  <c r="AB70" i="3"/>
  <c r="AB14" i="3"/>
  <c r="AB39" i="3"/>
  <c r="AB46" i="3"/>
  <c r="AB32" i="3"/>
  <c r="AB64" i="3"/>
  <c r="AB28" i="3"/>
  <c r="AB55" i="3"/>
  <c r="AB21" i="3"/>
  <c r="AB40" i="3"/>
  <c r="AB22" i="3"/>
  <c r="AB17" i="3"/>
  <c r="AB7" i="3"/>
  <c r="AB77" i="3"/>
  <c r="AB85" i="3"/>
  <c r="AB51" i="3"/>
  <c r="AB18" i="3"/>
  <c r="P29" i="8"/>
  <c r="AJ113" i="3"/>
  <c r="AN113" i="3" s="1"/>
  <c r="P11" i="3"/>
  <c r="P6" i="3"/>
  <c r="P43" i="3"/>
  <c r="P39" i="3"/>
  <c r="P64" i="3"/>
  <c r="P13" i="3"/>
  <c r="P28" i="3"/>
  <c r="P16" i="3"/>
  <c r="P55" i="3"/>
  <c r="P48" i="3"/>
  <c r="P21" i="3"/>
  <c r="P31" i="3"/>
  <c r="P38" i="3"/>
  <c r="P40" i="3"/>
  <c r="P22" i="3"/>
  <c r="P8" i="3"/>
  <c r="P54" i="3"/>
  <c r="P24" i="3"/>
  <c r="P34" i="3"/>
  <c r="P63" i="3"/>
  <c r="P7" i="3"/>
  <c r="P85" i="3"/>
  <c r="P82" i="3"/>
  <c r="P51" i="3"/>
  <c r="P18" i="3"/>
  <c r="P79" i="3"/>
  <c r="P74" i="3"/>
  <c r="P110" i="3"/>
  <c r="AJ110" i="3" s="1"/>
  <c r="P108" i="3"/>
  <c r="AI108" i="3" s="1"/>
  <c r="P61" i="3"/>
  <c r="P96" i="3"/>
  <c r="P37" i="3"/>
  <c r="P25" i="3"/>
  <c r="P10" i="3"/>
  <c r="P29" i="3"/>
  <c r="P26" i="3"/>
  <c r="P76" i="3"/>
  <c r="P36" i="3"/>
  <c r="P56" i="3"/>
  <c r="P45" i="3"/>
  <c r="P9" i="3"/>
  <c r="AJ87" i="3"/>
  <c r="AM87" i="3" s="1"/>
  <c r="P20" i="3"/>
  <c r="P12" i="3"/>
  <c r="P42" i="3"/>
  <c r="P58" i="3"/>
  <c r="P30" i="3"/>
  <c r="U39" i="22"/>
  <c r="AK49" i="3"/>
  <c r="AN49" i="3"/>
  <c r="AL49" i="3"/>
  <c r="AM49" i="3"/>
  <c r="U87" i="22"/>
  <c r="U64" i="22"/>
  <c r="Q18" i="20"/>
  <c r="Q13" i="20"/>
  <c r="U31" i="20"/>
  <c r="U82" i="20"/>
  <c r="AJ33" i="3"/>
  <c r="AM33" i="3" s="1"/>
  <c r="R114" i="20"/>
  <c r="R103" i="20"/>
  <c r="R24" i="19"/>
  <c r="Q66" i="19"/>
  <c r="R29" i="21"/>
  <c r="U40" i="21"/>
  <c r="Q21" i="21"/>
  <c r="R17" i="21"/>
  <c r="R56" i="20"/>
  <c r="AI62" i="8"/>
  <c r="T88" i="20"/>
  <c r="S26" i="20"/>
  <c r="Q24" i="19"/>
  <c r="Q43" i="19"/>
  <c r="U32" i="19"/>
  <c r="T64" i="19"/>
  <c r="T10" i="19"/>
  <c r="R50" i="19"/>
  <c r="T7" i="19"/>
  <c r="T57" i="19"/>
  <c r="R33" i="19"/>
  <c r="Q57" i="19"/>
  <c r="Q9" i="19"/>
  <c r="T8" i="19"/>
  <c r="R66" i="19"/>
  <c r="Q26" i="19"/>
  <c r="R7" i="19"/>
  <c r="U62" i="19"/>
  <c r="S31" i="21"/>
  <c r="R14" i="21"/>
  <c r="Q57" i="21"/>
  <c r="R31" i="21"/>
  <c r="Q47" i="21"/>
  <c r="AI46" i="8"/>
  <c r="P18" i="8"/>
  <c r="P26" i="8"/>
  <c r="P16" i="8"/>
  <c r="P9" i="8"/>
  <c r="P34" i="8"/>
  <c r="P14" i="8"/>
  <c r="P11" i="8"/>
  <c r="T53" i="19"/>
  <c r="T19" i="19"/>
  <c r="T22" i="19"/>
  <c r="R10" i="19"/>
  <c r="R96" i="22"/>
  <c r="Q20" i="19"/>
  <c r="R19" i="19"/>
  <c r="Q58" i="19"/>
  <c r="R22" i="19"/>
  <c r="Q10" i="19"/>
  <c r="U40" i="19"/>
  <c r="Q19" i="19"/>
  <c r="Q22" i="19"/>
  <c r="Q32" i="21"/>
  <c r="S65" i="21"/>
  <c r="Q52" i="21"/>
  <c r="R49" i="21"/>
  <c r="S44" i="21"/>
  <c r="T51" i="21"/>
  <c r="R38" i="21"/>
  <c r="Q92" i="20"/>
  <c r="R116" i="20"/>
  <c r="AJ40" i="8"/>
  <c r="AM40" i="8" s="1"/>
  <c r="R61" i="21"/>
  <c r="Q23" i="21"/>
  <c r="R65" i="21"/>
  <c r="R6" i="21"/>
  <c r="Q49" i="21"/>
  <c r="R60" i="21"/>
  <c r="T42" i="21"/>
  <c r="Q81" i="20"/>
  <c r="R128" i="20"/>
  <c r="U35" i="21"/>
  <c r="P57" i="8"/>
  <c r="P31" i="8"/>
  <c r="P8" i="8"/>
  <c r="P19" i="8"/>
  <c r="P41" i="8"/>
  <c r="P21" i="8"/>
  <c r="P10" i="8"/>
  <c r="P38" i="8"/>
  <c r="P28" i="8"/>
  <c r="P17" i="8"/>
  <c r="P23" i="8"/>
  <c r="P6" i="8"/>
  <c r="R32" i="21"/>
  <c r="U46" i="19"/>
  <c r="R20" i="19"/>
  <c r="Q14" i="19"/>
  <c r="R21" i="21"/>
  <c r="AI40" i="8"/>
  <c r="AK62" i="8"/>
  <c r="AL62" i="8"/>
  <c r="AM62" i="8"/>
  <c r="AN62" i="8"/>
  <c r="AJ35" i="8"/>
  <c r="AL35" i="8" s="1"/>
  <c r="AI35" i="8"/>
  <c r="Q78" i="20"/>
  <c r="Q56" i="20"/>
  <c r="Q64" i="20"/>
  <c r="Q35" i="20"/>
  <c r="Q33" i="20"/>
  <c r="R88" i="20"/>
  <c r="T39" i="20"/>
  <c r="T54" i="20"/>
  <c r="R45" i="20"/>
  <c r="Q51" i="20"/>
  <c r="T69" i="20"/>
  <c r="R43" i="20"/>
  <c r="R86" i="20"/>
  <c r="R15" i="20"/>
  <c r="Q74" i="20"/>
  <c r="Q12" i="20"/>
  <c r="Q117" i="20"/>
  <c r="Q88" i="20"/>
  <c r="R113" i="20"/>
  <c r="R87" i="20"/>
  <c r="T98" i="20"/>
  <c r="Q57" i="20"/>
  <c r="Q47" i="20"/>
  <c r="R42" i="20"/>
  <c r="T10" i="20"/>
  <c r="R115" i="20"/>
  <c r="G8" i="8"/>
  <c r="G19" i="8"/>
  <c r="M21" i="8"/>
  <c r="G21" i="8"/>
  <c r="G34" i="8"/>
  <c r="G36" i="8"/>
  <c r="G50" i="8"/>
  <c r="G66" i="8"/>
  <c r="AJ66" i="8" s="1"/>
  <c r="R42" i="19"/>
  <c r="R30" i="19"/>
  <c r="T26" i="19"/>
  <c r="T42" i="19"/>
  <c r="T30" i="19"/>
  <c r="T14" i="19"/>
  <c r="T9" i="19"/>
  <c r="T58" i="19"/>
  <c r="U58" i="19" s="1"/>
  <c r="T38" i="19"/>
  <c r="Q42" i="19"/>
  <c r="R14" i="19"/>
  <c r="R9" i="19"/>
  <c r="Q30" i="19"/>
  <c r="T20" i="19"/>
  <c r="R58" i="19"/>
  <c r="T24" i="19"/>
  <c r="R38" i="19"/>
  <c r="U38" i="19" s="1"/>
  <c r="T66" i="19"/>
  <c r="R26" i="19"/>
  <c r="J31" i="8"/>
  <c r="T67" i="21"/>
  <c r="T91" i="20"/>
  <c r="T61" i="20"/>
  <c r="T122" i="20"/>
  <c r="T8" i="20"/>
  <c r="R67" i="21"/>
  <c r="R33" i="21"/>
  <c r="R44" i="20"/>
  <c r="T18" i="20"/>
  <c r="T57" i="20"/>
  <c r="R91" i="20"/>
  <c r="R61" i="20"/>
  <c r="S122" i="20"/>
  <c r="S8" i="20"/>
  <c r="T71" i="20"/>
  <c r="T33" i="21"/>
  <c r="J58" i="8"/>
  <c r="S61" i="21"/>
  <c r="T32" i="21"/>
  <c r="Q67" i="21"/>
  <c r="S14" i="21"/>
  <c r="T21" i="21"/>
  <c r="Q33" i="21"/>
  <c r="S6" i="21"/>
  <c r="T49" i="21"/>
  <c r="T28" i="21"/>
  <c r="T11" i="21"/>
  <c r="G17" i="8"/>
  <c r="Q123" i="20"/>
  <c r="Q44" i="20"/>
  <c r="R18" i="20"/>
  <c r="Q118" i="20"/>
  <c r="R57" i="20"/>
  <c r="Q91" i="20"/>
  <c r="R47" i="20"/>
  <c r="R95" i="20"/>
  <c r="Q20" i="20"/>
  <c r="R81" i="20"/>
  <c r="Q121" i="20"/>
  <c r="Q61" i="20"/>
  <c r="R122" i="20"/>
  <c r="R8" i="20"/>
  <c r="S94" i="20"/>
  <c r="T36" i="20"/>
  <c r="T70" i="20"/>
  <c r="T34" i="20"/>
  <c r="T74" i="20"/>
  <c r="T92" i="20"/>
  <c r="R65" i="20"/>
  <c r="T13" i="20"/>
  <c r="R36" i="20"/>
  <c r="T25" i="20"/>
  <c r="T55" i="20"/>
  <c r="R63" i="20"/>
  <c r="T20" i="20"/>
  <c r="T35" i="20"/>
  <c r="R70" i="20"/>
  <c r="T58" i="20"/>
  <c r="T29" i="20"/>
  <c r="R9" i="20"/>
  <c r="T51" i="20"/>
  <c r="R34" i="20"/>
  <c r="T62" i="20"/>
  <c r="T7" i="20"/>
  <c r="Q73" i="20"/>
  <c r="R74" i="20"/>
  <c r="Q109" i="20"/>
  <c r="R92" i="20"/>
  <c r="Q65" i="20"/>
  <c r="R13" i="20"/>
  <c r="T47" i="20"/>
  <c r="Q36" i="20"/>
  <c r="R20" i="20"/>
  <c r="T81" i="20"/>
  <c r="R35" i="20"/>
  <c r="Q70" i="20"/>
  <c r="R51" i="20"/>
  <c r="Q34" i="20"/>
  <c r="R19" i="20"/>
  <c r="R50" i="20"/>
  <c r="T68" i="20"/>
  <c r="G58" i="8"/>
  <c r="G31" i="8"/>
  <c r="G64" i="8"/>
  <c r="AI64" i="8" s="1"/>
  <c r="J59" i="8"/>
  <c r="G16" i="8"/>
  <c r="G47" i="8"/>
  <c r="G45" i="8"/>
  <c r="G95" i="3"/>
  <c r="G119" i="3"/>
  <c r="AI119" i="3" s="1"/>
  <c r="G33" i="8"/>
  <c r="G18" i="8"/>
  <c r="G7" i="8"/>
  <c r="G43" i="8"/>
  <c r="J8" i="8"/>
  <c r="G38" i="8"/>
  <c r="G26" i="8"/>
  <c r="J27" i="8"/>
  <c r="S47" i="19"/>
  <c r="Q47" i="19"/>
  <c r="S31" i="19"/>
  <c r="Q31" i="19"/>
  <c r="S6" i="19"/>
  <c r="R6" i="19"/>
  <c r="T44" i="19"/>
  <c r="S54" i="19"/>
  <c r="R54" i="19"/>
  <c r="S39" i="19"/>
  <c r="T39" i="19"/>
  <c r="R12" i="19"/>
  <c r="S37" i="19"/>
  <c r="Q37" i="19"/>
  <c r="S34" i="19"/>
  <c r="T34" i="19"/>
  <c r="T13" i="19"/>
  <c r="T56" i="19"/>
  <c r="R25" i="19"/>
  <c r="S41" i="19"/>
  <c r="Q41" i="19"/>
  <c r="S15" i="19"/>
  <c r="T15" i="19"/>
  <c r="T47" i="19"/>
  <c r="R63" i="19"/>
  <c r="S35" i="19"/>
  <c r="Q35" i="19"/>
  <c r="S51" i="19"/>
  <c r="R51" i="19"/>
  <c r="S36" i="19"/>
  <c r="T36" i="19"/>
  <c r="T31" i="19"/>
  <c r="Q59" i="19"/>
  <c r="T33" i="19"/>
  <c r="S28" i="19"/>
  <c r="R28" i="19"/>
  <c r="S49" i="19"/>
  <c r="Q49" i="19"/>
  <c r="S67" i="19"/>
  <c r="R67" i="19"/>
  <c r="S65" i="19"/>
  <c r="T65" i="19"/>
  <c r="S27" i="19"/>
  <c r="Q27" i="19"/>
  <c r="S23" i="19"/>
  <c r="Q23" i="19"/>
  <c r="S61" i="19"/>
  <c r="R61" i="19"/>
  <c r="S17" i="19"/>
  <c r="T17" i="19"/>
  <c r="S18" i="19"/>
  <c r="Q18" i="19"/>
  <c r="S16" i="19"/>
  <c r="R16" i="19"/>
  <c r="S48" i="19"/>
  <c r="T48" i="19"/>
  <c r="R47" i="19"/>
  <c r="R31" i="19"/>
  <c r="J24" i="8"/>
  <c r="S60" i="19"/>
  <c r="Q60" i="19"/>
  <c r="S13" i="19"/>
  <c r="Q13" i="19"/>
  <c r="S44" i="19"/>
  <c r="R44" i="19"/>
  <c r="S21" i="19"/>
  <c r="T21" i="19"/>
  <c r="S12" i="19"/>
  <c r="T12" i="19"/>
  <c r="S25" i="19"/>
  <c r="T25" i="19"/>
  <c r="S63" i="19"/>
  <c r="U63" i="19" s="1"/>
  <c r="T63" i="19"/>
  <c r="Q33" i="19"/>
  <c r="R57" i="19"/>
  <c r="T28" i="19"/>
  <c r="Q6" i="19"/>
  <c r="T49" i="19"/>
  <c r="T67" i="19"/>
  <c r="R65" i="19"/>
  <c r="Q54" i="19"/>
  <c r="Q39" i="19"/>
  <c r="T27" i="19"/>
  <c r="S53" i="19"/>
  <c r="Q53" i="19"/>
  <c r="R37" i="19"/>
  <c r="Q34" i="19"/>
  <c r="T23" i="19"/>
  <c r="T61" i="19"/>
  <c r="R17" i="19"/>
  <c r="S45" i="19"/>
  <c r="Q45" i="19"/>
  <c r="S11" i="19"/>
  <c r="T11" i="19"/>
  <c r="R41" i="19"/>
  <c r="Q15" i="19"/>
  <c r="T18" i="19"/>
  <c r="T16" i="19"/>
  <c r="R48" i="19"/>
  <c r="S50" i="19"/>
  <c r="Q50" i="19"/>
  <c r="S29" i="19"/>
  <c r="R29" i="19"/>
  <c r="S43" i="19"/>
  <c r="T43" i="19"/>
  <c r="R35" i="19"/>
  <c r="Q51" i="19"/>
  <c r="Q36" i="19"/>
  <c r="S56" i="19"/>
  <c r="R56" i="19"/>
  <c r="S52" i="19"/>
  <c r="R52" i="19"/>
  <c r="T60" i="19"/>
  <c r="R21" i="19"/>
  <c r="S64" i="19"/>
  <c r="R64" i="19"/>
  <c r="S8" i="19"/>
  <c r="R8" i="19"/>
  <c r="T52" i="19"/>
  <c r="T41" i="21"/>
  <c r="T34" i="21"/>
  <c r="T19" i="21"/>
  <c r="S12" i="21"/>
  <c r="R12" i="21"/>
  <c r="S62" i="21"/>
  <c r="R62" i="21"/>
  <c r="S41" i="21"/>
  <c r="T47" i="21"/>
  <c r="S25" i="21"/>
  <c r="T23" i="21"/>
  <c r="S63" i="21"/>
  <c r="T52" i="21"/>
  <c r="S34" i="21"/>
  <c r="T57" i="21"/>
  <c r="S19" i="21"/>
  <c r="T10" i="21"/>
  <c r="T50" i="21"/>
  <c r="R50" i="21"/>
  <c r="T13" i="21"/>
  <c r="S59" i="21"/>
  <c r="R59" i="21"/>
  <c r="S45" i="21"/>
  <c r="R45" i="21"/>
  <c r="Q66" i="21"/>
  <c r="S66" i="21"/>
  <c r="T16" i="21"/>
  <c r="R16" i="21"/>
  <c r="S36" i="21"/>
  <c r="R36" i="21"/>
  <c r="S39" i="21"/>
  <c r="R39" i="21"/>
  <c r="T25" i="21"/>
  <c r="T63" i="21"/>
  <c r="T15" i="21"/>
  <c r="R15" i="21"/>
  <c r="S54" i="21"/>
  <c r="R54" i="21"/>
  <c r="R41" i="21"/>
  <c r="R47" i="21"/>
  <c r="T61" i="21"/>
  <c r="R25" i="21"/>
  <c r="R23" i="21"/>
  <c r="T65" i="21"/>
  <c r="R63" i="21"/>
  <c r="R52" i="21"/>
  <c r="T14" i="21"/>
  <c r="R34" i="21"/>
  <c r="R57" i="21"/>
  <c r="T31" i="21"/>
  <c r="R19" i="21"/>
  <c r="R10" i="21"/>
  <c r="T6" i="21"/>
  <c r="T56" i="21"/>
  <c r="R56" i="21"/>
  <c r="T20" i="21"/>
  <c r="T7" i="21"/>
  <c r="R7" i="21"/>
  <c r="T36" i="21"/>
  <c r="S53" i="21"/>
  <c r="R53" i="21"/>
  <c r="T39" i="21"/>
  <c r="S27" i="21"/>
  <c r="R27" i="21"/>
  <c r="S37" i="21"/>
  <c r="R37" i="21"/>
  <c r="S22" i="21"/>
  <c r="T22" i="21"/>
  <c r="G30" i="8"/>
  <c r="S8" i="21"/>
  <c r="R8" i="21"/>
  <c r="S18" i="21"/>
  <c r="T18" i="21"/>
  <c r="R76" i="20"/>
  <c r="T123" i="20"/>
  <c r="R23" i="20"/>
  <c r="T73" i="20"/>
  <c r="R96" i="20"/>
  <c r="T118" i="20"/>
  <c r="R101" i="20"/>
  <c r="T109" i="20"/>
  <c r="R11" i="20"/>
  <c r="T78" i="20"/>
  <c r="R30" i="20"/>
  <c r="R22" i="20"/>
  <c r="S25" i="20"/>
  <c r="Q25" i="20"/>
  <c r="S55" i="20"/>
  <c r="R55" i="20"/>
  <c r="S63" i="20"/>
  <c r="T63" i="20"/>
  <c r="T90" i="20"/>
  <c r="T41" i="20"/>
  <c r="S39" i="20"/>
  <c r="Q39" i="20"/>
  <c r="S54" i="20"/>
  <c r="R54" i="20"/>
  <c r="S45" i="20"/>
  <c r="T45" i="20"/>
  <c r="T21" i="20"/>
  <c r="T16" i="20"/>
  <c r="R14" i="20"/>
  <c r="S83" i="20"/>
  <c r="Q83" i="20"/>
  <c r="Q69" i="20"/>
  <c r="R69" i="20"/>
  <c r="T111" i="20"/>
  <c r="T104" i="20"/>
  <c r="T72" i="20"/>
  <c r="G52" i="3"/>
  <c r="Q76" i="20"/>
  <c r="R123" i="20"/>
  <c r="T44" i="20"/>
  <c r="Q23" i="20"/>
  <c r="R73" i="20"/>
  <c r="Q96" i="20"/>
  <c r="R118" i="20"/>
  <c r="Q101" i="20"/>
  <c r="R109" i="20"/>
  <c r="Q11" i="20"/>
  <c r="R78" i="20"/>
  <c r="T56" i="20"/>
  <c r="Q30" i="20"/>
  <c r="T65" i="20"/>
  <c r="S42" i="20"/>
  <c r="Q42" i="20"/>
  <c r="S12" i="20"/>
  <c r="R12" i="20"/>
  <c r="S64" i="20"/>
  <c r="T64" i="20"/>
  <c r="S58" i="20"/>
  <c r="Q58" i="20"/>
  <c r="S29" i="20"/>
  <c r="R29" i="20"/>
  <c r="S9" i="20"/>
  <c r="T9" i="20"/>
  <c r="Q71" i="20"/>
  <c r="R71" i="20"/>
  <c r="Q62" i="20"/>
  <c r="R62" i="20"/>
  <c r="Q26" i="20"/>
  <c r="R26" i="20"/>
  <c r="T40" i="20"/>
  <c r="G42" i="8"/>
  <c r="G55" i="8"/>
  <c r="G6" i="8"/>
  <c r="G39" i="8"/>
  <c r="G24" i="8"/>
  <c r="J20" i="8"/>
  <c r="G12" i="8"/>
  <c r="G11" i="8"/>
  <c r="J34" i="3"/>
  <c r="S22" i="20"/>
  <c r="T22" i="20"/>
  <c r="S90" i="20"/>
  <c r="Q90" i="20"/>
  <c r="S41" i="20"/>
  <c r="R41" i="20"/>
  <c r="S21" i="20"/>
  <c r="Q21" i="20"/>
  <c r="S16" i="20"/>
  <c r="R16" i="20"/>
  <c r="S14" i="20"/>
  <c r="T14" i="20"/>
  <c r="Q111" i="20"/>
  <c r="R111" i="20"/>
  <c r="Q104" i="20"/>
  <c r="R104" i="20"/>
  <c r="G57" i="8"/>
  <c r="J19" i="8"/>
  <c r="M65" i="8"/>
  <c r="AJ65" i="8" s="1"/>
  <c r="M41" i="8"/>
  <c r="G28" i="8"/>
  <c r="G20" i="8"/>
  <c r="M15" i="8"/>
  <c r="J52" i="8"/>
  <c r="G49" i="8"/>
  <c r="M32" i="8"/>
  <c r="G14" i="8"/>
  <c r="T76" i="20"/>
  <c r="T23" i="20"/>
  <c r="T96" i="20"/>
  <c r="T101" i="20"/>
  <c r="T11" i="20"/>
  <c r="T30" i="20"/>
  <c r="S95" i="20"/>
  <c r="Q95" i="20"/>
  <c r="S117" i="20"/>
  <c r="R117" i="20"/>
  <c r="S33" i="20"/>
  <c r="T33" i="20"/>
  <c r="S128" i="20"/>
  <c r="Q128" i="20"/>
  <c r="S121" i="20"/>
  <c r="R121" i="20"/>
  <c r="Q94" i="20"/>
  <c r="R94" i="20"/>
  <c r="T38" i="21"/>
  <c r="S9" i="21"/>
  <c r="T9" i="21"/>
  <c r="AK40" i="5"/>
  <c r="AK58" i="5"/>
  <c r="AL58" i="5"/>
  <c r="AN58" i="5"/>
  <c r="AM58" i="5"/>
  <c r="G9" i="3"/>
  <c r="G102" i="3"/>
  <c r="J17" i="3"/>
  <c r="M63" i="3"/>
  <c r="G62" i="3"/>
  <c r="G72" i="3"/>
  <c r="G26" i="3"/>
  <c r="M42" i="3"/>
  <c r="M43" i="3"/>
  <c r="M25" i="3"/>
  <c r="M125" i="3"/>
  <c r="AI125" i="3" s="1"/>
  <c r="M32" i="3"/>
  <c r="G32" i="3"/>
  <c r="G16" i="3"/>
  <c r="J55" i="3"/>
  <c r="J72" i="3"/>
  <c r="G63" i="3"/>
  <c r="M35" i="3"/>
  <c r="G20" i="3"/>
  <c r="J42" i="3"/>
  <c r="J27" i="3"/>
  <c r="M81" i="3"/>
  <c r="J46" i="3"/>
  <c r="G64" i="3"/>
  <c r="M48" i="3"/>
  <c r="G22" i="3"/>
  <c r="M17" i="3"/>
  <c r="G121" i="3"/>
  <c r="AI121" i="3" s="1"/>
  <c r="G60" i="3"/>
  <c r="M26" i="3"/>
  <c r="G36" i="3"/>
  <c r="Q108" i="20"/>
  <c r="S108" i="20"/>
  <c r="S80" i="20"/>
  <c r="Q80" i="20"/>
  <c r="S100" i="20"/>
  <c r="Q100" i="20"/>
  <c r="T100" i="20"/>
  <c r="S107" i="20"/>
  <c r="Q107" i="20"/>
  <c r="S119" i="20"/>
  <c r="Q119" i="20"/>
  <c r="T119" i="20"/>
  <c r="S59" i="20"/>
  <c r="Q59" i="20"/>
  <c r="R59" i="20"/>
  <c r="S85" i="20"/>
  <c r="Q85" i="20"/>
  <c r="T85" i="20"/>
  <c r="S28" i="20"/>
  <c r="Q28" i="20"/>
  <c r="R28" i="20"/>
  <c r="S27" i="20"/>
  <c r="Q27" i="20"/>
  <c r="T27" i="20"/>
  <c r="S52" i="20"/>
  <c r="Q52" i="20"/>
  <c r="S84" i="20"/>
  <c r="Q84" i="20"/>
  <c r="T84" i="20"/>
  <c r="T113" i="20"/>
  <c r="T87" i="20"/>
  <c r="T43" i="20"/>
  <c r="T114" i="20"/>
  <c r="T19" i="20"/>
  <c r="T86" i="20"/>
  <c r="T116" i="20"/>
  <c r="T50" i="20"/>
  <c r="T15" i="20"/>
  <c r="T108" i="20"/>
  <c r="T80" i="20"/>
  <c r="S53" i="20"/>
  <c r="Q53" i="20"/>
  <c r="R53" i="20"/>
  <c r="S124" i="20"/>
  <c r="Q124" i="20"/>
  <c r="T124" i="20"/>
  <c r="T107" i="20"/>
  <c r="S32" i="20"/>
  <c r="Q32" i="20"/>
  <c r="R32" i="20"/>
  <c r="S40" i="20"/>
  <c r="Q40" i="20"/>
  <c r="S106" i="20"/>
  <c r="Q106" i="20"/>
  <c r="R106" i="20"/>
  <c r="T106" i="20"/>
  <c r="S93" i="20"/>
  <c r="Q93" i="20"/>
  <c r="T93" i="20"/>
  <c r="S113" i="20"/>
  <c r="S87" i="20"/>
  <c r="S43" i="20"/>
  <c r="S114" i="20"/>
  <c r="S19" i="20"/>
  <c r="S86" i="20"/>
  <c r="S116" i="20"/>
  <c r="S50" i="20"/>
  <c r="S15" i="20"/>
  <c r="R108" i="20"/>
  <c r="R80" i="20"/>
  <c r="S38" i="20"/>
  <c r="Q38" i="20"/>
  <c r="R38" i="20"/>
  <c r="S127" i="20"/>
  <c r="Q127" i="20"/>
  <c r="T127" i="20"/>
  <c r="R100" i="20"/>
  <c r="R107" i="20"/>
  <c r="T52" i="20"/>
  <c r="R119" i="20"/>
  <c r="S60" i="20"/>
  <c r="Q60" i="20"/>
  <c r="T60" i="20"/>
  <c r="S67" i="20"/>
  <c r="Q67" i="20"/>
  <c r="R67" i="20"/>
  <c r="T67" i="20"/>
  <c r="S103" i="20"/>
  <c r="Q103" i="20"/>
  <c r="S115" i="20"/>
  <c r="Q115" i="20"/>
  <c r="S68" i="20"/>
  <c r="Q68" i="20"/>
  <c r="S7" i="20"/>
  <c r="Q7" i="20"/>
  <c r="S72" i="20"/>
  <c r="Q72" i="20"/>
  <c r="S10" i="20"/>
  <c r="Q10" i="20"/>
  <c r="S98" i="20"/>
  <c r="Q98" i="20"/>
  <c r="M11" i="3"/>
  <c r="G14" i="3"/>
  <c r="J103" i="3"/>
  <c r="AI103" i="3" s="1"/>
  <c r="G21" i="3"/>
  <c r="G13" i="3"/>
  <c r="M79" i="3"/>
  <c r="G99" i="3"/>
  <c r="G78" i="3"/>
  <c r="M28" i="3"/>
  <c r="J16" i="3"/>
  <c r="J24" i="3"/>
  <c r="M76" i="3"/>
  <c r="G54" i="3"/>
  <c r="M7" i="3"/>
  <c r="G105" i="3"/>
  <c r="AJ105" i="3" s="1"/>
  <c r="G27" i="3"/>
  <c r="J32" i="3"/>
  <c r="J38" i="3"/>
  <c r="M72" i="3"/>
  <c r="J40" i="3"/>
  <c r="M22" i="3"/>
  <c r="J41" i="3"/>
  <c r="M82" i="3"/>
  <c r="G92" i="3"/>
  <c r="M10" i="3"/>
  <c r="G123" i="3"/>
  <c r="AI123" i="3" s="1"/>
  <c r="M23" i="3"/>
  <c r="M6" i="3"/>
  <c r="J15" i="3"/>
  <c r="J53" i="3"/>
  <c r="G116" i="3"/>
  <c r="AI116" i="3" s="1"/>
  <c r="G31" i="3"/>
  <c r="G41" i="3"/>
  <c r="G18" i="3"/>
  <c r="M50" i="3"/>
  <c r="M45" i="3"/>
  <c r="G23" i="3"/>
  <c r="M12" i="3"/>
  <c r="G30" i="3"/>
  <c r="G6" i="3"/>
  <c r="G71" i="3"/>
  <c r="G61" i="3"/>
  <c r="J20" i="3"/>
  <c r="G15" i="3"/>
  <c r="J52" i="3"/>
  <c r="J22" i="3"/>
  <c r="M19" i="3"/>
  <c r="G19" i="3"/>
  <c r="M61" i="3"/>
  <c r="J14" i="3"/>
  <c r="J39" i="3"/>
  <c r="G91" i="3"/>
  <c r="M40" i="3"/>
  <c r="J8" i="3"/>
  <c r="J19" i="3"/>
  <c r="G88" i="3"/>
  <c r="J63" i="3"/>
  <c r="M77" i="3"/>
  <c r="M96" i="3"/>
  <c r="M44" i="3"/>
  <c r="G44" i="3"/>
  <c r="G120" i="3"/>
  <c r="AJ120" i="3" s="1"/>
  <c r="M29" i="3"/>
  <c r="G29" i="3"/>
  <c r="G56" i="3"/>
  <c r="G89" i="3"/>
  <c r="AI89" i="3" s="1"/>
  <c r="M20" i="3"/>
  <c r="G12" i="3"/>
  <c r="M58" i="3"/>
  <c r="G122" i="3"/>
  <c r="AI122" i="3" s="1"/>
  <c r="G11" i="3"/>
  <c r="G47" i="3"/>
  <c r="M53" i="3"/>
  <c r="G98" i="3"/>
  <c r="J12" i="3"/>
  <c r="M30" i="3"/>
  <c r="G35" i="3"/>
  <c r="J47" i="3"/>
  <c r="M15" i="3"/>
  <c r="G43" i="3"/>
  <c r="G90" i="3"/>
  <c r="AI90" i="3" s="1"/>
  <c r="G68" i="3"/>
  <c r="J83" i="3"/>
  <c r="J43" i="3"/>
  <c r="M27" i="3"/>
  <c r="J81" i="3"/>
  <c r="G67" i="3"/>
  <c r="G81" i="3"/>
  <c r="J67" i="3"/>
  <c r="M13" i="3"/>
  <c r="G28" i="3"/>
  <c r="G48" i="3"/>
  <c r="J31" i="3"/>
  <c r="G8" i="3"/>
  <c r="M34" i="3"/>
  <c r="J128" i="3"/>
  <c r="AJ128" i="3" s="1"/>
  <c r="J28" i="3"/>
  <c r="M60" i="3"/>
  <c r="G38" i="3"/>
  <c r="J7" i="3"/>
  <c r="G79" i="3"/>
  <c r="M92" i="3"/>
  <c r="G66" i="3"/>
  <c r="G115" i="3"/>
  <c r="AI115" i="3" s="1"/>
  <c r="M85" i="3"/>
  <c r="M99" i="3"/>
  <c r="G10" i="3"/>
  <c r="M56" i="3"/>
  <c r="G114" i="3"/>
  <c r="AI114" i="3" s="1"/>
  <c r="M27" i="8"/>
  <c r="M48" i="8"/>
  <c r="M11" i="8"/>
  <c r="M12" i="8"/>
  <c r="M19" i="8"/>
  <c r="M55" i="8"/>
  <c r="M29" i="8"/>
  <c r="J37" i="8"/>
  <c r="M60" i="8"/>
  <c r="AI60" i="8" s="1"/>
  <c r="M23" i="8"/>
  <c r="J53" i="8"/>
  <c r="M44" i="8"/>
  <c r="J45" i="8"/>
  <c r="M14" i="8"/>
  <c r="M10" i="8"/>
  <c r="M28" i="8"/>
  <c r="M33" i="8"/>
  <c r="M7" i="8"/>
  <c r="M37" i="8"/>
  <c r="M8" i="8"/>
  <c r="M54" i="8"/>
  <c r="M67" i="8"/>
  <c r="AI67" i="8" s="1"/>
  <c r="J26" i="8"/>
  <c r="J44" i="8"/>
  <c r="J36" i="8"/>
  <c r="J9" i="8"/>
  <c r="J49" i="8"/>
  <c r="J32" i="8"/>
  <c r="M25" i="8"/>
  <c r="M58" i="8"/>
  <c r="M31" i="8"/>
  <c r="M17" i="8"/>
  <c r="M51" i="8"/>
  <c r="J61" i="8"/>
  <c r="AI61" i="8" s="1"/>
  <c r="J22" i="8"/>
  <c r="J15" i="8"/>
  <c r="M13" i="8"/>
  <c r="J43" i="8"/>
  <c r="M30" i="8"/>
  <c r="AJ127" i="3"/>
  <c r="AI127" i="3"/>
  <c r="M54" i="3"/>
  <c r="M41" i="3"/>
  <c r="G55" i="3"/>
  <c r="G17" i="3"/>
  <c r="M124" i="3"/>
  <c r="M74" i="3"/>
  <c r="M51" i="3"/>
  <c r="G112" i="3"/>
  <c r="M18" i="3"/>
  <c r="M62" i="3"/>
  <c r="M37" i="3"/>
  <c r="G25" i="3"/>
  <c r="M57" i="3"/>
  <c r="M36" i="3"/>
  <c r="G45" i="3"/>
  <c r="M9" i="3"/>
  <c r="G23" i="8"/>
  <c r="M6" i="8"/>
  <c r="G29" i="8"/>
  <c r="M39" i="8"/>
  <c r="G59" i="8"/>
  <c r="G22" i="8"/>
  <c r="J18" i="8"/>
  <c r="G53" i="8"/>
  <c r="M26" i="8"/>
  <c r="G15" i="8"/>
  <c r="J13" i="8"/>
  <c r="G27" i="8"/>
  <c r="M36" i="8"/>
  <c r="M50" i="8"/>
  <c r="G9" i="8"/>
  <c r="J63" i="8"/>
  <c r="AI63" i="8" s="1"/>
  <c r="G32" i="8"/>
  <c r="M34" i="8"/>
  <c r="T59" i="19"/>
  <c r="R59" i="19"/>
  <c r="R55" i="21"/>
  <c r="Q55" i="21"/>
  <c r="T55" i="21"/>
  <c r="S24" i="21"/>
  <c r="Q24" i="21"/>
  <c r="R44" i="21"/>
  <c r="T46" i="21"/>
  <c r="R66" i="21"/>
  <c r="T26" i="21"/>
  <c r="S60" i="21"/>
  <c r="Q60" i="21"/>
  <c r="S17" i="21"/>
  <c r="Q17" i="21"/>
  <c r="S13" i="21"/>
  <c r="Q13" i="21"/>
  <c r="S29" i="21"/>
  <c r="Q29" i="21"/>
  <c r="S30" i="21"/>
  <c r="Q30" i="21"/>
  <c r="S43" i="21"/>
  <c r="Q43" i="21"/>
  <c r="S46" i="21"/>
  <c r="S26" i="21"/>
  <c r="S28" i="21"/>
  <c r="Q28" i="21"/>
  <c r="T24" i="21"/>
  <c r="S20" i="21"/>
  <c r="Q20" i="21"/>
  <c r="T30" i="21"/>
  <c r="S42" i="21"/>
  <c r="Q42" i="21"/>
  <c r="S51" i="21"/>
  <c r="Q51" i="21"/>
  <c r="T43" i="21"/>
  <c r="S11" i="21"/>
  <c r="Q11" i="21"/>
  <c r="T44" i="21"/>
  <c r="R46" i="21"/>
  <c r="T66" i="21"/>
  <c r="R26" i="21"/>
  <c r="S56" i="21"/>
  <c r="Q56" i="21"/>
  <c r="R24" i="21"/>
  <c r="S50" i="21"/>
  <c r="Q50" i="21"/>
  <c r="R30" i="21"/>
  <c r="S15" i="21"/>
  <c r="Q15" i="21"/>
  <c r="S16" i="21"/>
  <c r="Q16" i="21"/>
  <c r="R43" i="21"/>
  <c r="S7" i="21"/>
  <c r="Q7" i="21"/>
  <c r="Q54" i="21"/>
  <c r="Q12" i="21"/>
  <c r="Q36" i="21"/>
  <c r="Q53" i="21"/>
  <c r="Q59" i="21"/>
  <c r="Q62" i="21"/>
  <c r="Q39" i="21"/>
  <c r="Q27" i="21"/>
  <c r="Q45" i="21"/>
  <c r="Q8" i="21"/>
  <c r="Q37" i="21"/>
  <c r="Q38" i="21"/>
  <c r="Q9" i="21"/>
  <c r="Q18" i="21"/>
  <c r="Q22" i="21"/>
  <c r="T6" i="19"/>
  <c r="Q96" i="22"/>
  <c r="T96" i="22"/>
  <c r="AI73" i="3" l="1"/>
  <c r="AI75" i="3"/>
  <c r="AI52" i="8"/>
  <c r="AI66" i="3"/>
  <c r="AJ50" i="3"/>
  <c r="AL50" i="3" s="1"/>
  <c r="AJ78" i="3"/>
  <c r="AL78" i="3" s="1"/>
  <c r="AI48" i="8"/>
  <c r="AJ54" i="8"/>
  <c r="AL54" i="8" s="1"/>
  <c r="AJ47" i="8"/>
  <c r="AL47" i="8" s="1"/>
  <c r="AI51" i="8"/>
  <c r="U32" i="21"/>
  <c r="AJ83" i="3"/>
  <c r="AM83" i="3" s="1"/>
  <c r="AJ70" i="3"/>
  <c r="AK70" i="3" s="1"/>
  <c r="U26" i="19"/>
  <c r="U7" i="19"/>
  <c r="AL40" i="5"/>
  <c r="AN40" i="5"/>
  <c r="U66" i="19"/>
  <c r="U8" i="21"/>
  <c r="U61" i="19"/>
  <c r="U30" i="19"/>
  <c r="U29" i="21"/>
  <c r="AJ25" i="8"/>
  <c r="AN25" i="8" s="1"/>
  <c r="U35" i="19"/>
  <c r="U64" i="19"/>
  <c r="U57" i="21"/>
  <c r="AI57" i="3"/>
  <c r="AJ68" i="3"/>
  <c r="AM68" i="3" s="1"/>
  <c r="U18" i="20"/>
  <c r="AM46" i="8"/>
  <c r="AL46" i="8"/>
  <c r="AK46" i="8"/>
  <c r="AI93" i="3"/>
  <c r="AI118" i="3"/>
  <c r="AJ75" i="3"/>
  <c r="AK75" i="3" s="1"/>
  <c r="AJ98" i="3"/>
  <c r="AK98" i="3" s="1"/>
  <c r="AI88" i="3"/>
  <c r="AI91" i="3"/>
  <c r="AI102" i="3"/>
  <c r="AJ69" i="3"/>
  <c r="AK69" i="3" s="1"/>
  <c r="U87" i="20"/>
  <c r="U61" i="20"/>
  <c r="U15" i="20"/>
  <c r="AI104" i="3"/>
  <c r="AJ100" i="3"/>
  <c r="AN100" i="3" s="1"/>
  <c r="AJ117" i="3"/>
  <c r="AM117" i="3" s="1"/>
  <c r="AI106" i="3"/>
  <c r="U24" i="19"/>
  <c r="U11" i="19"/>
  <c r="U10" i="19"/>
  <c r="U15" i="21"/>
  <c r="U15" i="19"/>
  <c r="U16" i="19"/>
  <c r="AI42" i="8"/>
  <c r="AI46" i="3"/>
  <c r="AJ73" i="3"/>
  <c r="AN73" i="3" s="1"/>
  <c r="AI71" i="3"/>
  <c r="AI70" i="3"/>
  <c r="AJ95" i="3"/>
  <c r="AN95" i="3" s="1"/>
  <c r="AI77" i="3"/>
  <c r="U21" i="21"/>
  <c r="AI16" i="8"/>
  <c r="AM113" i="3"/>
  <c r="AJ96" i="3"/>
  <c r="AK96" i="3" s="1"/>
  <c r="AJ21" i="3"/>
  <c r="AN21" i="3" s="1"/>
  <c r="AI110" i="3"/>
  <c r="AI24" i="3"/>
  <c r="AL113" i="3"/>
  <c r="AK113" i="3"/>
  <c r="AJ108" i="3"/>
  <c r="AL108" i="3" s="1"/>
  <c r="AI58" i="3"/>
  <c r="AJ64" i="3"/>
  <c r="AN64" i="3" s="1"/>
  <c r="AI76" i="3"/>
  <c r="AI82" i="3"/>
  <c r="AK87" i="3"/>
  <c r="AN87" i="3"/>
  <c r="AI39" i="3"/>
  <c r="AL87" i="3"/>
  <c r="AI51" i="3"/>
  <c r="AI85" i="3"/>
  <c r="AO49" i="3"/>
  <c r="AN33" i="3"/>
  <c r="AK33" i="3"/>
  <c r="AL33" i="3"/>
  <c r="U19" i="20"/>
  <c r="U88" i="20"/>
  <c r="U26" i="20"/>
  <c r="U65" i="20"/>
  <c r="U91" i="20"/>
  <c r="U78" i="20"/>
  <c r="U92" i="20"/>
  <c r="AI95" i="3"/>
  <c r="AI9" i="3"/>
  <c r="U56" i="20"/>
  <c r="U36" i="19"/>
  <c r="U33" i="19"/>
  <c r="U29" i="19"/>
  <c r="U48" i="19"/>
  <c r="U45" i="19"/>
  <c r="U25" i="19"/>
  <c r="U47" i="19"/>
  <c r="U23" i="19"/>
  <c r="U51" i="19"/>
  <c r="U41" i="19"/>
  <c r="U37" i="19"/>
  <c r="U19" i="19"/>
  <c r="U9" i="21"/>
  <c r="AJ41" i="8"/>
  <c r="AN41" i="8" s="1"/>
  <c r="U61" i="21"/>
  <c r="U60" i="21"/>
  <c r="U59" i="21"/>
  <c r="U65" i="21"/>
  <c r="U45" i="20"/>
  <c r="U47" i="21"/>
  <c r="U81" i="20"/>
  <c r="U17" i="21"/>
  <c r="AI64" i="3"/>
  <c r="U12" i="20"/>
  <c r="U83" i="20"/>
  <c r="U67" i="21"/>
  <c r="U115" i="20"/>
  <c r="U71" i="20"/>
  <c r="U73" i="20"/>
  <c r="U69" i="20"/>
  <c r="U39" i="20"/>
  <c r="U63" i="20"/>
  <c r="U56" i="19"/>
  <c r="U43" i="19"/>
  <c r="U50" i="19"/>
  <c r="U17" i="19"/>
  <c r="U18" i="19"/>
  <c r="U28" i="19"/>
  <c r="U34" i="19"/>
  <c r="U22" i="19"/>
  <c r="U54" i="19"/>
  <c r="U8" i="19"/>
  <c r="U94" i="20"/>
  <c r="U6" i="19"/>
  <c r="U57" i="19"/>
  <c r="U13" i="19"/>
  <c r="U52" i="19"/>
  <c r="U31" i="19"/>
  <c r="U20" i="19"/>
  <c r="U49" i="21"/>
  <c r="AJ60" i="8"/>
  <c r="AL60" i="8" s="1"/>
  <c r="AL40" i="8"/>
  <c r="U27" i="21"/>
  <c r="U22" i="21"/>
  <c r="U39" i="21"/>
  <c r="U36" i="21"/>
  <c r="U50" i="21"/>
  <c r="U44" i="21"/>
  <c r="U51" i="21"/>
  <c r="U31" i="21"/>
  <c r="U52" i="21"/>
  <c r="AI30" i="8"/>
  <c r="AI57" i="8"/>
  <c r="U53" i="19"/>
  <c r="U67" i="19"/>
  <c r="AI99" i="3"/>
  <c r="U14" i="19"/>
  <c r="U62" i="21"/>
  <c r="U52" i="20"/>
  <c r="U6" i="21"/>
  <c r="U63" i="21"/>
  <c r="AN40" i="8"/>
  <c r="U51" i="20"/>
  <c r="U122" i="20"/>
  <c r="AJ102" i="3"/>
  <c r="AN102" i="3" s="1"/>
  <c r="AI65" i="8"/>
  <c r="AJ121" i="3"/>
  <c r="AL121" i="3" s="1"/>
  <c r="AJ10" i="8"/>
  <c r="AN10" i="8" s="1"/>
  <c r="U10" i="21"/>
  <c r="AK40" i="8"/>
  <c r="U64" i="20"/>
  <c r="U38" i="21"/>
  <c r="U28" i="21"/>
  <c r="U33" i="20"/>
  <c r="U13" i="20"/>
  <c r="U8" i="20"/>
  <c r="AJ38" i="8"/>
  <c r="AN38" i="8" s="1"/>
  <c r="U39" i="19"/>
  <c r="U21" i="19"/>
  <c r="U9" i="19"/>
  <c r="U44" i="19"/>
  <c r="U33" i="21"/>
  <c r="U14" i="21"/>
  <c r="U34" i="21"/>
  <c r="AK35" i="8"/>
  <c r="AJ45" i="8"/>
  <c r="AK45" i="8" s="1"/>
  <c r="AJ20" i="8"/>
  <c r="AK20" i="8" s="1"/>
  <c r="AJ42" i="8"/>
  <c r="AK42" i="8" s="1"/>
  <c r="AJ64" i="8"/>
  <c r="AL64" i="8" s="1"/>
  <c r="AI8" i="8"/>
  <c r="AJ19" i="8"/>
  <c r="AK19" i="8" s="1"/>
  <c r="AI34" i="8"/>
  <c r="AJ18" i="8"/>
  <c r="AM18" i="8" s="1"/>
  <c r="AJ7" i="8"/>
  <c r="AL7" i="8" s="1"/>
  <c r="AJ14" i="8"/>
  <c r="AM14" i="8" s="1"/>
  <c r="AJ55" i="8"/>
  <c r="AL55" i="8" s="1"/>
  <c r="U20" i="21"/>
  <c r="U13" i="21"/>
  <c r="AN35" i="8"/>
  <c r="AM35" i="8"/>
  <c r="AO62" i="8"/>
  <c r="G73" i="26" s="1"/>
  <c r="AI20" i="8"/>
  <c r="AI47" i="8"/>
  <c r="AI12" i="8"/>
  <c r="AJ43" i="8"/>
  <c r="AM43" i="8" s="1"/>
  <c r="AJ21" i="8"/>
  <c r="AK21" i="8" s="1"/>
  <c r="AI24" i="8"/>
  <c r="AI19" i="8"/>
  <c r="AJ51" i="8"/>
  <c r="AL51" i="8" s="1"/>
  <c r="AI38" i="8"/>
  <c r="AI14" i="8"/>
  <c r="AJ48" i="8"/>
  <c r="AK48" i="8" s="1"/>
  <c r="AI6" i="8"/>
  <c r="AJ24" i="8"/>
  <c r="AL24" i="8" s="1"/>
  <c r="AJ16" i="8"/>
  <c r="AN16" i="8" s="1"/>
  <c r="AI26" i="8"/>
  <c r="AI43" i="8"/>
  <c r="AI58" i="8"/>
  <c r="AJ12" i="8"/>
  <c r="AN12" i="8" s="1"/>
  <c r="AI21" i="8"/>
  <c r="AI66" i="8"/>
  <c r="AJ57" i="8"/>
  <c r="AL57" i="8" s="1"/>
  <c r="AI49" i="8"/>
  <c r="AJ34" i="3"/>
  <c r="AK34" i="3" s="1"/>
  <c r="U107" i="20"/>
  <c r="U124" i="20"/>
  <c r="U85" i="20"/>
  <c r="U80" i="20"/>
  <c r="U28" i="20"/>
  <c r="U58" i="20"/>
  <c r="U109" i="20"/>
  <c r="U44" i="20"/>
  <c r="U118" i="20"/>
  <c r="U47" i="20"/>
  <c r="U25" i="20"/>
  <c r="U36" i="20"/>
  <c r="U20" i="20"/>
  <c r="U57" i="20"/>
  <c r="U108" i="20"/>
  <c r="U86" i="20"/>
  <c r="U32" i="20"/>
  <c r="U104" i="20"/>
  <c r="U14" i="20"/>
  <c r="AJ23" i="3"/>
  <c r="AN23" i="3" s="1"/>
  <c r="AI45" i="8"/>
  <c r="AJ49" i="8"/>
  <c r="AN49" i="8" s="1"/>
  <c r="AI28" i="8"/>
  <c r="U65" i="19"/>
  <c r="U12" i="19"/>
  <c r="AI33" i="8"/>
  <c r="AI31" i="8"/>
  <c r="AI55" i="8"/>
  <c r="AJ61" i="8"/>
  <c r="AN61" i="8" s="1"/>
  <c r="AJ125" i="3"/>
  <c r="AM125" i="3" s="1"/>
  <c r="AI16" i="3"/>
  <c r="U42" i="19"/>
  <c r="AI11" i="8"/>
  <c r="U22" i="20"/>
  <c r="U9" i="20"/>
  <c r="U42" i="21"/>
  <c r="AI54" i="8"/>
  <c r="AJ31" i="8"/>
  <c r="AL31" i="8" s="1"/>
  <c r="AJ33" i="8"/>
  <c r="AN33" i="8" s="1"/>
  <c r="U84" i="20"/>
  <c r="U27" i="20"/>
  <c r="U59" i="20"/>
  <c r="U62" i="20"/>
  <c r="U123" i="20"/>
  <c r="U111" i="20"/>
  <c r="U43" i="21"/>
  <c r="U18" i="21"/>
  <c r="U45" i="21"/>
  <c r="U54" i="21"/>
  <c r="U16" i="21"/>
  <c r="U11" i="21"/>
  <c r="AJ52" i="8"/>
  <c r="AN52" i="8" s="1"/>
  <c r="AI41" i="8"/>
  <c r="AJ119" i="3"/>
  <c r="AM119" i="3" s="1"/>
  <c r="AI40" i="3"/>
  <c r="AJ52" i="3"/>
  <c r="AN52" i="3" s="1"/>
  <c r="U72" i="20"/>
  <c r="U53" i="20"/>
  <c r="U19" i="21"/>
  <c r="U23" i="21"/>
  <c r="U41" i="21"/>
  <c r="U12" i="21"/>
  <c r="U37" i="21"/>
  <c r="U53" i="21"/>
  <c r="U7" i="21"/>
  <c r="U56" i="21"/>
  <c r="U46" i="21"/>
  <c r="AJ39" i="8"/>
  <c r="AL39" i="8" s="1"/>
  <c r="AI17" i="8"/>
  <c r="U103" i="20"/>
  <c r="U95" i="20"/>
  <c r="U21" i="20"/>
  <c r="U25" i="21"/>
  <c r="U34" i="20"/>
  <c r="U35" i="20"/>
  <c r="U74" i="20"/>
  <c r="U70" i="20"/>
  <c r="U119" i="20"/>
  <c r="U100" i="20"/>
  <c r="U38" i="20"/>
  <c r="U50" i="20"/>
  <c r="U114" i="20"/>
  <c r="U113" i="20"/>
  <c r="U128" i="20"/>
  <c r="U16" i="20"/>
  <c r="U90" i="20"/>
  <c r="U42" i="20"/>
  <c r="U98" i="20"/>
  <c r="U68" i="20"/>
  <c r="U116" i="20"/>
  <c r="U43" i="20"/>
  <c r="U117" i="20"/>
  <c r="AJ103" i="3"/>
  <c r="AM103" i="3" s="1"/>
  <c r="AJ24" i="3"/>
  <c r="AK24" i="3" s="1"/>
  <c r="AI105" i="3"/>
  <c r="AJ82" i="3"/>
  <c r="AK82" i="3" s="1"/>
  <c r="AI52" i="3"/>
  <c r="AJ48" i="3"/>
  <c r="AL48" i="3" s="1"/>
  <c r="AJ26" i="3"/>
  <c r="AL26" i="3" s="1"/>
  <c r="U49" i="19"/>
  <c r="U60" i="19"/>
  <c r="U27" i="19"/>
  <c r="AJ34" i="8"/>
  <c r="AK34" i="8" s="1"/>
  <c r="U127" i="20"/>
  <c r="U121" i="20"/>
  <c r="U30" i="20"/>
  <c r="U101" i="20"/>
  <c r="U23" i="20"/>
  <c r="U30" i="21"/>
  <c r="U24" i="21"/>
  <c r="U60" i="20"/>
  <c r="U93" i="20"/>
  <c r="AI42" i="3"/>
  <c r="U29" i="20"/>
  <c r="U76" i="20"/>
  <c r="U55" i="20"/>
  <c r="U26" i="21"/>
  <c r="U66" i="21"/>
  <c r="U7" i="20"/>
  <c r="U41" i="20"/>
  <c r="U11" i="20"/>
  <c r="U96" i="20"/>
  <c r="AJ44" i="8"/>
  <c r="AM44" i="8" s="1"/>
  <c r="AI37" i="8"/>
  <c r="U54" i="20"/>
  <c r="AO58" i="5"/>
  <c r="F55" i="26" s="1"/>
  <c r="AJ35" i="3"/>
  <c r="AK35" i="3" s="1"/>
  <c r="AJ90" i="3"/>
  <c r="AN90" i="3" s="1"/>
  <c r="AI60" i="3"/>
  <c r="AJ42" i="3"/>
  <c r="AN42" i="3" s="1"/>
  <c r="AJ63" i="3"/>
  <c r="AL63" i="3" s="1"/>
  <c r="AI21" i="3"/>
  <c r="AJ46" i="3"/>
  <c r="AL46" i="3" s="1"/>
  <c r="AI35" i="3"/>
  <c r="AI72" i="3"/>
  <c r="AI78" i="3"/>
  <c r="AI98" i="3"/>
  <c r="AJ22" i="3"/>
  <c r="AK22" i="3" s="1"/>
  <c r="AI32" i="3"/>
  <c r="AJ29" i="3"/>
  <c r="AL29" i="3" s="1"/>
  <c r="AJ20" i="3"/>
  <c r="AL20" i="3" s="1"/>
  <c r="AI14" i="3"/>
  <c r="AI128" i="3"/>
  <c r="AJ32" i="3"/>
  <c r="AM32" i="3" s="1"/>
  <c r="AI6" i="3"/>
  <c r="AI36" i="3"/>
  <c r="AI26" i="3"/>
  <c r="AJ123" i="3"/>
  <c r="AL123" i="3" s="1"/>
  <c r="AJ79" i="3"/>
  <c r="AN79" i="3" s="1"/>
  <c r="AJ16" i="3"/>
  <c r="AL16" i="3" s="1"/>
  <c r="AI7" i="3"/>
  <c r="AI53" i="3"/>
  <c r="AI96" i="3"/>
  <c r="AJ41" i="3"/>
  <c r="AM41" i="3" s="1"/>
  <c r="AJ13" i="3"/>
  <c r="AN13" i="3" s="1"/>
  <c r="U10" i="20"/>
  <c r="U67" i="20"/>
  <c r="U106" i="20"/>
  <c r="U40" i="20"/>
  <c r="AJ66" i="3"/>
  <c r="AN66" i="3" s="1"/>
  <c r="AI120" i="3"/>
  <c r="AJ53" i="3"/>
  <c r="AL53" i="3" s="1"/>
  <c r="AI47" i="3"/>
  <c r="AJ89" i="3"/>
  <c r="AM89" i="3" s="1"/>
  <c r="AJ11" i="3"/>
  <c r="AN11" i="3" s="1"/>
  <c r="AJ99" i="3"/>
  <c r="AN99" i="3" s="1"/>
  <c r="AJ77" i="3"/>
  <c r="AL77" i="3" s="1"/>
  <c r="AI22" i="3"/>
  <c r="AI10" i="3"/>
  <c r="AI8" i="3"/>
  <c r="AJ91" i="3"/>
  <c r="AK91" i="3" s="1"/>
  <c r="AJ30" i="3"/>
  <c r="AL30" i="3" s="1"/>
  <c r="AJ10" i="3"/>
  <c r="AK10" i="3" s="1"/>
  <c r="AJ88" i="3"/>
  <c r="AN88" i="3" s="1"/>
  <c r="AJ72" i="3"/>
  <c r="AL72" i="3" s="1"/>
  <c r="AJ8" i="3"/>
  <c r="AL8" i="3" s="1"/>
  <c r="AI30" i="3"/>
  <c r="AJ114" i="3"/>
  <c r="AL114" i="3" s="1"/>
  <c r="AJ115" i="3"/>
  <c r="AN115" i="3" s="1"/>
  <c r="AI13" i="3"/>
  <c r="AJ14" i="3"/>
  <c r="AN14" i="3" s="1"/>
  <c r="AJ28" i="3"/>
  <c r="AM28" i="3" s="1"/>
  <c r="AI61" i="3"/>
  <c r="AJ92" i="3"/>
  <c r="AN92" i="3" s="1"/>
  <c r="AJ40" i="3"/>
  <c r="AN40" i="3" s="1"/>
  <c r="AI27" i="3"/>
  <c r="AJ61" i="3"/>
  <c r="AL61" i="3" s="1"/>
  <c r="AI28" i="3"/>
  <c r="AJ44" i="3"/>
  <c r="AM44" i="3" s="1"/>
  <c r="AJ27" i="3"/>
  <c r="AM27" i="3" s="1"/>
  <c r="AJ76" i="3"/>
  <c r="AK76" i="3" s="1"/>
  <c r="AI50" i="3"/>
  <c r="AI63" i="3"/>
  <c r="AI11" i="3"/>
  <c r="AJ31" i="3"/>
  <c r="AL31" i="3" s="1"/>
  <c r="AI67" i="3"/>
  <c r="AJ12" i="3"/>
  <c r="AM12" i="3" s="1"/>
  <c r="AJ6" i="3"/>
  <c r="AK6" i="3" s="1"/>
  <c r="AI92" i="3"/>
  <c r="AI81" i="3"/>
  <c r="AI18" i="3"/>
  <c r="AJ67" i="3"/>
  <c r="AN67" i="3" s="1"/>
  <c r="AI23" i="3"/>
  <c r="AI15" i="3"/>
  <c r="AI29" i="3"/>
  <c r="AJ19" i="3"/>
  <c r="AJ38" i="3"/>
  <c r="AK38" i="3" s="1"/>
  <c r="AJ7" i="3"/>
  <c r="AL7" i="3" s="1"/>
  <c r="AJ116" i="3"/>
  <c r="AM116" i="3" s="1"/>
  <c r="AI31" i="3"/>
  <c r="AI83" i="3"/>
  <c r="AI44" i="3"/>
  <c r="AJ47" i="3"/>
  <c r="AK47" i="3" s="1"/>
  <c r="AI79" i="3"/>
  <c r="AI48" i="3"/>
  <c r="AJ81" i="3"/>
  <c r="AL81" i="3" s="1"/>
  <c r="AI20" i="3"/>
  <c r="AJ56" i="3"/>
  <c r="AL56" i="3" s="1"/>
  <c r="AI12" i="3"/>
  <c r="AJ15" i="3"/>
  <c r="AN15" i="3" s="1"/>
  <c r="AI68" i="3"/>
  <c r="AI19" i="3"/>
  <c r="AJ39" i="3"/>
  <c r="AL39" i="3" s="1"/>
  <c r="AJ60" i="3"/>
  <c r="AK60" i="3" s="1"/>
  <c r="AI38" i="3"/>
  <c r="AI43" i="3"/>
  <c r="AI34" i="3"/>
  <c r="AJ43" i="3"/>
  <c r="AN43" i="3" s="1"/>
  <c r="AJ122" i="3"/>
  <c r="AK122" i="3" s="1"/>
  <c r="AI56" i="3"/>
  <c r="AJ85" i="3"/>
  <c r="AK85" i="3" s="1"/>
  <c r="AJ71" i="3"/>
  <c r="AK71" i="3" s="1"/>
  <c r="AI41" i="3"/>
  <c r="AJ58" i="3"/>
  <c r="AL58" i="3" s="1"/>
  <c r="AJ51" i="3"/>
  <c r="AL51" i="3" s="1"/>
  <c r="AJ9" i="3"/>
  <c r="AL9" i="3" s="1"/>
  <c r="AI7" i="8"/>
  <c r="AJ11" i="8"/>
  <c r="AL11" i="8" s="1"/>
  <c r="AI10" i="8"/>
  <c r="AJ67" i="8"/>
  <c r="AL67" i="8" s="1"/>
  <c r="AJ30" i="8"/>
  <c r="AM30" i="8" s="1"/>
  <c r="AI25" i="8"/>
  <c r="AI44" i="8"/>
  <c r="AJ17" i="8"/>
  <c r="AN17" i="8" s="1"/>
  <c r="AJ37" i="8"/>
  <c r="AM37" i="8" s="1"/>
  <c r="AI36" i="8"/>
  <c r="AJ13" i="8"/>
  <c r="AL13" i="8" s="1"/>
  <c r="AJ28" i="8"/>
  <c r="AL28" i="8" s="1"/>
  <c r="AJ8" i="8"/>
  <c r="AK8" i="8" s="1"/>
  <c r="AJ58" i="8"/>
  <c r="AM58" i="8" s="1"/>
  <c r="AI13" i="8"/>
  <c r="AJ18" i="3"/>
  <c r="AJ57" i="3"/>
  <c r="AI112" i="3"/>
  <c r="AJ112" i="3"/>
  <c r="AJ36" i="3"/>
  <c r="AN104" i="3"/>
  <c r="AK104" i="3"/>
  <c r="AL104" i="3"/>
  <c r="AM104" i="3"/>
  <c r="AL106" i="3"/>
  <c r="AN106" i="3"/>
  <c r="AM106" i="3"/>
  <c r="AK106" i="3"/>
  <c r="AL127" i="3"/>
  <c r="AK127" i="3"/>
  <c r="AM127" i="3"/>
  <c r="AN127" i="3"/>
  <c r="AM50" i="3"/>
  <c r="AI37" i="3"/>
  <c r="AJ37" i="3"/>
  <c r="AM110" i="3"/>
  <c r="AN110" i="3"/>
  <c r="AK110" i="3"/>
  <c r="AL110" i="3"/>
  <c r="AK120" i="3"/>
  <c r="AL120" i="3"/>
  <c r="AN120" i="3"/>
  <c r="AM120" i="3"/>
  <c r="AI17" i="3"/>
  <c r="AJ17" i="3"/>
  <c r="AL128" i="3"/>
  <c r="AK128" i="3"/>
  <c r="AM128" i="3"/>
  <c r="AN128" i="3"/>
  <c r="AI25" i="3"/>
  <c r="AJ25" i="3"/>
  <c r="AI45" i="3"/>
  <c r="AJ45" i="3"/>
  <c r="AJ62" i="3"/>
  <c r="AI62" i="3"/>
  <c r="AI74" i="3"/>
  <c r="AJ74" i="3"/>
  <c r="AI124" i="3"/>
  <c r="AJ124" i="3"/>
  <c r="AI55" i="3"/>
  <c r="AJ55" i="3"/>
  <c r="AI54" i="3"/>
  <c r="AJ54" i="3"/>
  <c r="AK105" i="3"/>
  <c r="AL105" i="3"/>
  <c r="AN105" i="3"/>
  <c r="AM105" i="3"/>
  <c r="AM93" i="3"/>
  <c r="AN93" i="3"/>
  <c r="AL93" i="3"/>
  <c r="AK93" i="3"/>
  <c r="AK118" i="3"/>
  <c r="AN118" i="3"/>
  <c r="AL118" i="3"/>
  <c r="AM118" i="3"/>
  <c r="AK66" i="8"/>
  <c r="AL66" i="8"/>
  <c r="AN66" i="8"/>
  <c r="AM66" i="8"/>
  <c r="AI22" i="8"/>
  <c r="AJ22" i="8"/>
  <c r="AJ6" i="8"/>
  <c r="AI27" i="8"/>
  <c r="AJ27" i="8"/>
  <c r="AI59" i="8"/>
  <c r="AJ59" i="8"/>
  <c r="AI9" i="8"/>
  <c r="AJ9" i="8"/>
  <c r="AJ63" i="8"/>
  <c r="AI18" i="8"/>
  <c r="AI39" i="8"/>
  <c r="AI32" i="8"/>
  <c r="AJ32" i="8"/>
  <c r="AI53" i="8"/>
  <c r="AJ53" i="8"/>
  <c r="AN65" i="8"/>
  <c r="AK65" i="8"/>
  <c r="AM65" i="8"/>
  <c r="AL65" i="8"/>
  <c r="AI23" i="8"/>
  <c r="AJ23" i="8"/>
  <c r="AJ36" i="8"/>
  <c r="AI50" i="8"/>
  <c r="AJ50" i="8"/>
  <c r="AI15" i="8"/>
  <c r="AJ15" i="8"/>
  <c r="AJ26" i="8"/>
  <c r="AI29" i="8"/>
  <c r="AJ29" i="8"/>
  <c r="U59" i="19"/>
  <c r="U55" i="21"/>
  <c r="U96" i="22"/>
  <c r="V126" i="20" l="1"/>
  <c r="V77" i="20"/>
  <c r="V99" i="20"/>
  <c r="AN50" i="3"/>
  <c r="AK50" i="3"/>
  <c r="AM78" i="3"/>
  <c r="AK78" i="3"/>
  <c r="AN78" i="3"/>
  <c r="V120" i="20"/>
  <c r="AM54" i="8"/>
  <c r="AK47" i="8"/>
  <c r="AM47" i="8"/>
  <c r="AN47" i="8"/>
  <c r="AK54" i="8"/>
  <c r="AN54" i="8"/>
  <c r="AL70" i="3"/>
  <c r="AL83" i="3"/>
  <c r="AN83" i="3"/>
  <c r="AK83" i="3"/>
  <c r="AM70" i="3"/>
  <c r="AN70" i="3"/>
  <c r="V66" i="20"/>
  <c r="V89" i="20"/>
  <c r="V79" i="20"/>
  <c r="V129" i="20"/>
  <c r="V75" i="20"/>
  <c r="V130" i="20"/>
  <c r="AO40" i="5"/>
  <c r="F274" i="26" s="1"/>
  <c r="AL68" i="3"/>
  <c r="AL25" i="8"/>
  <c r="AK25" i="8"/>
  <c r="AM25" i="8"/>
  <c r="AK68" i="3"/>
  <c r="AN68" i="3"/>
  <c r="AO46" i="8"/>
  <c r="G269" i="26" s="1"/>
  <c r="AM75" i="3"/>
  <c r="AN75" i="3"/>
  <c r="AL75" i="3"/>
  <c r="AM98" i="3"/>
  <c r="AN98" i="3"/>
  <c r="AL98" i="3"/>
  <c r="AN69" i="3"/>
  <c r="AL100" i="3"/>
  <c r="AL69" i="3"/>
  <c r="AM69" i="3"/>
  <c r="AL117" i="3"/>
  <c r="AK117" i="3"/>
  <c r="AN117" i="3"/>
  <c r="AK100" i="3"/>
  <c r="AM100" i="3"/>
  <c r="AL11" i="3"/>
  <c r="AM73" i="3"/>
  <c r="AK73" i="3"/>
  <c r="AL73" i="3"/>
  <c r="AM95" i="3"/>
  <c r="AK95" i="3"/>
  <c r="AL95" i="3"/>
  <c r="AM60" i="8"/>
  <c r="AL21" i="3"/>
  <c r="AL96" i="3"/>
  <c r="AN96" i="3"/>
  <c r="AM96" i="3"/>
  <c r="AL10" i="8"/>
  <c r="AM41" i="8"/>
  <c r="AK38" i="8"/>
  <c r="AK60" i="8"/>
  <c r="AL41" i="8"/>
  <c r="AK10" i="8"/>
  <c r="AK41" i="8"/>
  <c r="AM38" i="8"/>
  <c r="AK21" i="3"/>
  <c r="AM21" i="3"/>
  <c r="AK108" i="3"/>
  <c r="AM108" i="3"/>
  <c r="AN108" i="3"/>
  <c r="AO113" i="3"/>
  <c r="AM64" i="3"/>
  <c r="AL64" i="3"/>
  <c r="AK64" i="3"/>
  <c r="AO87" i="3"/>
  <c r="AO33" i="3"/>
  <c r="E70" i="26" s="1"/>
  <c r="AL38" i="8"/>
  <c r="AM10" i="8"/>
  <c r="AM35" i="3"/>
  <c r="AN10" i="3"/>
  <c r="AN119" i="3"/>
  <c r="AN48" i="3"/>
  <c r="AM90" i="3"/>
  <c r="AK63" i="3"/>
  <c r="AK103" i="3"/>
  <c r="AL103" i="3"/>
  <c r="AM34" i="3"/>
  <c r="AN34" i="3"/>
  <c r="AL52" i="3"/>
  <c r="AM52" i="3"/>
  <c r="AK52" i="3"/>
  <c r="AM121" i="3"/>
  <c r="AN121" i="3"/>
  <c r="AN103" i="3"/>
  <c r="AL34" i="3"/>
  <c r="AN35" i="3"/>
  <c r="AM63" i="3"/>
  <c r="AN60" i="8"/>
  <c r="AO40" i="8"/>
  <c r="G71" i="26" s="1"/>
  <c r="AM79" i="3"/>
  <c r="AL23" i="3"/>
  <c r="AM102" i="3"/>
  <c r="AL88" i="3"/>
  <c r="AL66" i="3"/>
  <c r="AK79" i="3"/>
  <c r="AL119" i="3"/>
  <c r="AK121" i="3"/>
  <c r="AM26" i="3"/>
  <c r="AL90" i="3"/>
  <c r="AK102" i="3"/>
  <c r="AK90" i="3"/>
  <c r="AL35" i="3"/>
  <c r="AL102" i="3"/>
  <c r="AN82" i="3"/>
  <c r="AN29" i="3"/>
  <c r="AK23" i="3"/>
  <c r="AM82" i="3"/>
  <c r="AM29" i="3"/>
  <c r="AK119" i="3"/>
  <c r="AM23" i="3"/>
  <c r="AN63" i="3"/>
  <c r="AM14" i="3"/>
  <c r="AK26" i="3"/>
  <c r="AN26" i="3"/>
  <c r="AN45" i="8"/>
  <c r="AM45" i="8"/>
  <c r="AL45" i="8"/>
  <c r="AN19" i="8"/>
  <c r="AL20" i="8"/>
  <c r="AN20" i="8"/>
  <c r="AN64" i="8"/>
  <c r="AL42" i="8"/>
  <c r="AL18" i="8"/>
  <c r="AM20" i="8"/>
  <c r="AM42" i="8"/>
  <c r="AN42" i="8"/>
  <c r="AK7" i="8"/>
  <c r="AL14" i="8"/>
  <c r="AM64" i="8"/>
  <c r="AN31" i="8"/>
  <c r="AN14" i="8"/>
  <c r="AM55" i="8"/>
  <c r="AK64" i="8"/>
  <c r="AK18" i="8"/>
  <c r="AK14" i="8"/>
  <c r="AN18" i="8"/>
  <c r="AK55" i="8"/>
  <c r="AK39" i="8"/>
  <c r="AM19" i="8"/>
  <c r="AL19" i="8"/>
  <c r="AM7" i="8"/>
  <c r="AN7" i="8"/>
  <c r="AN55" i="8"/>
  <c r="AO35" i="8"/>
  <c r="G72" i="26" s="1"/>
  <c r="AM16" i="8"/>
  <c r="AM12" i="8"/>
  <c r="AN51" i="8"/>
  <c r="AN48" i="8"/>
  <c r="AK43" i="8"/>
  <c r="AM48" i="8"/>
  <c r="AL48" i="8"/>
  <c r="AK37" i="8"/>
  <c r="AL8" i="8"/>
  <c r="AK11" i="8"/>
  <c r="AL52" i="8"/>
  <c r="AN43" i="8"/>
  <c r="AM51" i="8"/>
  <c r="AM52" i="8"/>
  <c r="AK51" i="8"/>
  <c r="AM31" i="8"/>
  <c r="AL43" i="8"/>
  <c r="AN57" i="8"/>
  <c r="AN21" i="8"/>
  <c r="AM24" i="8"/>
  <c r="AK24" i="8"/>
  <c r="AK52" i="8"/>
  <c r="AK31" i="8"/>
  <c r="AL21" i="8"/>
  <c r="AM61" i="8"/>
  <c r="AM21" i="8"/>
  <c r="AN24" i="8"/>
  <c r="AL33" i="8"/>
  <c r="AM49" i="8"/>
  <c r="AK16" i="8"/>
  <c r="AK28" i="8"/>
  <c r="AL16" i="8"/>
  <c r="AK12" i="8"/>
  <c r="AL12" i="8"/>
  <c r="AM17" i="8"/>
  <c r="AN28" i="8"/>
  <c r="AN34" i="8"/>
  <c r="AM34" i="8"/>
  <c r="AM33" i="8"/>
  <c r="AM57" i="8"/>
  <c r="AK61" i="8"/>
  <c r="AL34" i="8"/>
  <c r="AK33" i="8"/>
  <c r="AK57" i="8"/>
  <c r="AL61" i="8"/>
  <c r="AL125" i="3"/>
  <c r="AK125" i="3"/>
  <c r="AN24" i="3"/>
  <c r="AN22" i="3"/>
  <c r="AN125" i="3"/>
  <c r="AL44" i="8"/>
  <c r="AM39" i="8"/>
  <c r="AL49" i="8"/>
  <c r="AN39" i="8"/>
  <c r="AK49" i="8"/>
  <c r="AM24" i="3"/>
  <c r="AL24" i="3"/>
  <c r="AK115" i="3"/>
  <c r="AK8" i="3"/>
  <c r="AL82" i="3"/>
  <c r="AM48" i="3"/>
  <c r="AN60" i="3"/>
  <c r="AK48" i="3"/>
  <c r="AK67" i="8"/>
  <c r="AK44" i="8"/>
  <c r="AN44" i="8"/>
  <c r="AN67" i="8"/>
  <c r="AL17" i="8"/>
  <c r="AM92" i="3"/>
  <c r="AM99" i="3"/>
  <c r="AM67" i="8"/>
  <c r="AK17" i="8"/>
  <c r="AN30" i="8"/>
  <c r="AM28" i="8"/>
  <c r="AN8" i="8"/>
  <c r="AN11" i="8"/>
  <c r="AL30" i="8"/>
  <c r="AL37" i="8"/>
  <c r="AM8" i="8"/>
  <c r="AK30" i="8"/>
  <c r="AN37" i="8"/>
  <c r="AM11" i="8"/>
  <c r="AK13" i="8"/>
  <c r="AM16" i="3"/>
  <c r="AK43" i="3"/>
  <c r="AN20" i="3"/>
  <c r="AK30" i="3"/>
  <c r="AM42" i="3"/>
  <c r="AL43" i="3"/>
  <c r="AN6" i="3"/>
  <c r="AM71" i="3"/>
  <c r="AL76" i="3"/>
  <c r="AK42" i="3"/>
  <c r="AK16" i="3"/>
  <c r="AM6" i="3"/>
  <c r="AL115" i="3"/>
  <c r="AM61" i="3"/>
  <c r="AL42" i="3"/>
  <c r="AL22" i="3"/>
  <c r="AN16" i="3"/>
  <c r="AN46" i="3"/>
  <c r="AL6" i="3"/>
  <c r="AM115" i="3"/>
  <c r="AN41" i="3"/>
  <c r="AM22" i="3"/>
  <c r="AN81" i="3"/>
  <c r="AL41" i="3"/>
  <c r="AM7" i="3"/>
  <c r="AK29" i="3"/>
  <c r="AK46" i="3"/>
  <c r="AL99" i="3"/>
  <c r="AM46" i="3"/>
  <c r="AM20" i="3"/>
  <c r="AL79" i="3"/>
  <c r="AM66" i="3"/>
  <c r="AK20" i="3"/>
  <c r="AM88" i="3"/>
  <c r="AK39" i="3"/>
  <c r="AK123" i="3"/>
  <c r="AN39" i="3"/>
  <c r="AK14" i="3"/>
  <c r="AK88" i="3"/>
  <c r="AK66" i="3"/>
  <c r="AK41" i="3"/>
  <c r="AL44" i="3"/>
  <c r="AK99" i="3"/>
  <c r="AN32" i="3"/>
  <c r="AL14" i="3"/>
  <c r="AM123" i="3"/>
  <c r="AN72" i="3"/>
  <c r="AL38" i="3"/>
  <c r="AM13" i="3"/>
  <c r="AL91" i="3"/>
  <c r="AL32" i="3"/>
  <c r="AK32" i="3"/>
  <c r="AN77" i="3"/>
  <c r="AN123" i="3"/>
  <c r="AM122" i="3"/>
  <c r="AM81" i="3"/>
  <c r="AM60" i="3"/>
  <c r="AM10" i="3"/>
  <c r="AN8" i="3"/>
  <c r="AL92" i="3"/>
  <c r="AK11" i="3"/>
  <c r="AK31" i="3"/>
  <c r="AL60" i="3"/>
  <c r="AL10" i="3"/>
  <c r="AN116" i="3"/>
  <c r="AM8" i="3"/>
  <c r="AK92" i="3"/>
  <c r="AM11" i="3"/>
  <c r="AN31" i="3"/>
  <c r="AK81" i="3"/>
  <c r="AK7" i="3"/>
  <c r="AN76" i="3"/>
  <c r="AM39" i="3"/>
  <c r="AN7" i="3"/>
  <c r="AM76" i="3"/>
  <c r="AL71" i="3"/>
  <c r="AK44" i="3"/>
  <c r="AM43" i="3"/>
  <c r="AM51" i="3"/>
  <c r="AN44" i="3"/>
  <c r="AK51" i="3"/>
  <c r="AM77" i="3"/>
  <c r="AL12" i="3"/>
  <c r="AL13" i="3"/>
  <c r="AN91" i="3"/>
  <c r="AK27" i="3"/>
  <c r="AM72" i="3"/>
  <c r="AK77" i="3"/>
  <c r="AN85" i="3"/>
  <c r="AK72" i="3"/>
  <c r="AN114" i="3"/>
  <c r="AK13" i="3"/>
  <c r="AK56" i="3"/>
  <c r="AN47" i="3"/>
  <c r="AN89" i="3"/>
  <c r="AM47" i="3"/>
  <c r="AK53" i="3"/>
  <c r="AM85" i="3"/>
  <c r="AM114" i="3"/>
  <c r="AN30" i="3"/>
  <c r="AN28" i="3"/>
  <c r="AN27" i="3"/>
  <c r="AL47" i="3"/>
  <c r="AL85" i="3"/>
  <c r="AM30" i="3"/>
  <c r="AM91" i="3"/>
  <c r="AN53" i="3"/>
  <c r="AL27" i="3"/>
  <c r="AM53" i="3"/>
  <c r="AK114" i="3"/>
  <c r="AN12" i="3"/>
  <c r="AM56" i="3"/>
  <c r="AM40" i="3"/>
  <c r="AN56" i="3"/>
  <c r="AK58" i="3"/>
  <c r="AN71" i="3"/>
  <c r="AL116" i="3"/>
  <c r="AL89" i="3"/>
  <c r="AK40" i="3"/>
  <c r="AK116" i="3"/>
  <c r="AK89" i="3"/>
  <c r="AL40" i="3"/>
  <c r="AM31" i="3"/>
  <c r="AK15" i="3"/>
  <c r="AL28" i="3"/>
  <c r="AK9" i="3"/>
  <c r="AK28" i="3"/>
  <c r="AM67" i="3"/>
  <c r="AL67" i="3"/>
  <c r="AN51" i="3"/>
  <c r="AK12" i="3"/>
  <c r="AK67" i="3"/>
  <c r="AM15" i="3"/>
  <c r="AL15" i="3"/>
  <c r="AN61" i="3"/>
  <c r="AK61" i="3"/>
  <c r="AN122" i="3"/>
  <c r="AN58" i="3"/>
  <c r="AO127" i="3"/>
  <c r="E30" i="26" s="1"/>
  <c r="AN38" i="3"/>
  <c r="AO104" i="3"/>
  <c r="E85" i="26" s="1"/>
  <c r="AN19" i="3"/>
  <c r="AK19" i="3"/>
  <c r="AL122" i="3"/>
  <c r="AM58" i="3"/>
  <c r="AM38" i="3"/>
  <c r="AM19" i="3"/>
  <c r="AL19" i="3"/>
  <c r="AO105" i="3"/>
  <c r="E225" i="26" s="1"/>
  <c r="AO110" i="3"/>
  <c r="E60" i="26" s="1"/>
  <c r="AO118" i="3"/>
  <c r="E223" i="26" s="1"/>
  <c r="AO93" i="3"/>
  <c r="E224" i="26" s="1"/>
  <c r="AO128" i="3"/>
  <c r="E105" i="26" s="1"/>
  <c r="AN9" i="3"/>
  <c r="AO106" i="3"/>
  <c r="E84" i="26" s="1"/>
  <c r="AM9" i="3"/>
  <c r="AO120" i="3"/>
  <c r="E27" i="26" s="1"/>
  <c r="AM13" i="8"/>
  <c r="AN13" i="8"/>
  <c r="AL58" i="8"/>
  <c r="AK58" i="8"/>
  <c r="AN58" i="8"/>
  <c r="AO66" i="8"/>
  <c r="G108" i="26" s="1"/>
  <c r="AO65" i="8"/>
  <c r="G199" i="26" s="1"/>
  <c r="AM17" i="3"/>
  <c r="AN17" i="3"/>
  <c r="AK17" i="3"/>
  <c r="AL17" i="3"/>
  <c r="AK36" i="3"/>
  <c r="AL36" i="3"/>
  <c r="AM36" i="3"/>
  <c r="AN36" i="3"/>
  <c r="AM55" i="3"/>
  <c r="AN55" i="3"/>
  <c r="AK55" i="3"/>
  <c r="AL55" i="3"/>
  <c r="AK74" i="3"/>
  <c r="AL74" i="3"/>
  <c r="AM74" i="3"/>
  <c r="AN74" i="3"/>
  <c r="AK18" i="3"/>
  <c r="AL18" i="3"/>
  <c r="AM18" i="3"/>
  <c r="AN18" i="3"/>
  <c r="AK54" i="3"/>
  <c r="AL54" i="3"/>
  <c r="AM54" i="3"/>
  <c r="AN54" i="3"/>
  <c r="AM45" i="3"/>
  <c r="AN45" i="3"/>
  <c r="AK45" i="3"/>
  <c r="AL45" i="3"/>
  <c r="AK57" i="3"/>
  <c r="AL57" i="3"/>
  <c r="AM57" i="3"/>
  <c r="AN57" i="3"/>
  <c r="AK62" i="3"/>
  <c r="AL62" i="3"/>
  <c r="AM62" i="3"/>
  <c r="AN62" i="3"/>
  <c r="AK37" i="3"/>
  <c r="AL37" i="3"/>
  <c r="AM37" i="3"/>
  <c r="AN37" i="3"/>
  <c r="AK124" i="3"/>
  <c r="AL124" i="3"/>
  <c r="AM124" i="3"/>
  <c r="AN124" i="3"/>
  <c r="AM25" i="3"/>
  <c r="AN25" i="3"/>
  <c r="AL25" i="3"/>
  <c r="AK25" i="3"/>
  <c r="AM112" i="3"/>
  <c r="AN112" i="3"/>
  <c r="AK112" i="3"/>
  <c r="AL112" i="3"/>
  <c r="AL59" i="8"/>
  <c r="AM59" i="8"/>
  <c r="AK59" i="8"/>
  <c r="AN59" i="8"/>
  <c r="AL29" i="8"/>
  <c r="AM29" i="8"/>
  <c r="AN29" i="8"/>
  <c r="AK29" i="8"/>
  <c r="AM53" i="8"/>
  <c r="AN53" i="8"/>
  <c r="AK53" i="8"/>
  <c r="AL53" i="8"/>
  <c r="AM32" i="8"/>
  <c r="AN32" i="8"/>
  <c r="AK32" i="8"/>
  <c r="AL32" i="8"/>
  <c r="AK50" i="8"/>
  <c r="AL50" i="8"/>
  <c r="AM50" i="8"/>
  <c r="AN50" i="8"/>
  <c r="AL23" i="8"/>
  <c r="AM23" i="8"/>
  <c r="AN23" i="8"/>
  <c r="AK23" i="8"/>
  <c r="AK63" i="8"/>
  <c r="AL63" i="8"/>
  <c r="AN63" i="8"/>
  <c r="AM63" i="8"/>
  <c r="AM9" i="8"/>
  <c r="AN9" i="8"/>
  <c r="AL9" i="8"/>
  <c r="AK9" i="8"/>
  <c r="AM27" i="8"/>
  <c r="AN27" i="8"/>
  <c r="AK27" i="8"/>
  <c r="AL27" i="8"/>
  <c r="AM15" i="8"/>
  <c r="AN15" i="8"/>
  <c r="AK15" i="8"/>
  <c r="AL15" i="8"/>
  <c r="AK36" i="8"/>
  <c r="AL36" i="8"/>
  <c r="AM36" i="8"/>
  <c r="AN36" i="8"/>
  <c r="AN6" i="8"/>
  <c r="AK6" i="8"/>
  <c r="AM6" i="8"/>
  <c r="AL6" i="8"/>
  <c r="AL22" i="8"/>
  <c r="AM22" i="8"/>
  <c r="AK22" i="8"/>
  <c r="AN22" i="8"/>
  <c r="AK26" i="8"/>
  <c r="AL26" i="8"/>
  <c r="AM26" i="8"/>
  <c r="AN26" i="8"/>
  <c r="AO50" i="3" l="1"/>
  <c r="E38" i="26" s="1"/>
  <c r="AO78" i="3"/>
  <c r="E36" i="26" s="1"/>
  <c r="AO47" i="8"/>
  <c r="G165" i="26" s="1"/>
  <c r="AO54" i="8"/>
  <c r="G201" i="26" s="1"/>
  <c r="AO83" i="3"/>
  <c r="E89" i="26" s="1"/>
  <c r="AO70" i="3"/>
  <c r="E78" i="26" s="1"/>
  <c r="J69" i="26"/>
  <c r="AO25" i="8"/>
  <c r="G48" i="26" s="1"/>
  <c r="AO68" i="3"/>
  <c r="E221" i="26" s="1"/>
  <c r="AO75" i="3"/>
  <c r="E220" i="26" s="1"/>
  <c r="AO98" i="3"/>
  <c r="E253" i="26" s="1"/>
  <c r="AO114" i="3"/>
  <c r="E227" i="26" s="1"/>
  <c r="AO69" i="3"/>
  <c r="E222" i="26" s="1"/>
  <c r="AO117" i="3"/>
  <c r="E87" i="26" s="1"/>
  <c r="AO100" i="3"/>
  <c r="E83" i="26" s="1"/>
  <c r="AO95" i="3"/>
  <c r="E88" i="26" s="1"/>
  <c r="AO73" i="3"/>
  <c r="E182" i="26" s="1"/>
  <c r="AO96" i="3"/>
  <c r="E40" i="26" s="1"/>
  <c r="AO21" i="3"/>
  <c r="E131" i="26" s="1"/>
  <c r="AO41" i="8"/>
  <c r="G197" i="26" s="1"/>
  <c r="AO38" i="8"/>
  <c r="G193" i="26" s="1"/>
  <c r="AO10" i="8"/>
  <c r="G195" i="26" s="1"/>
  <c r="AO60" i="8"/>
  <c r="G198" i="26" s="1"/>
  <c r="AO108" i="3"/>
  <c r="E58" i="26" s="1"/>
  <c r="AO64" i="3"/>
  <c r="E158" i="26" s="1"/>
  <c r="AO34" i="3"/>
  <c r="E117" i="26" s="1"/>
  <c r="AO103" i="3"/>
  <c r="E161" i="26" s="1"/>
  <c r="AO82" i="3"/>
  <c r="E67" i="26" s="1"/>
  <c r="AO23" i="3"/>
  <c r="E250" i="26" s="1"/>
  <c r="AO102" i="3"/>
  <c r="E252" i="26" s="1"/>
  <c r="AO52" i="3"/>
  <c r="E128" i="26" s="1"/>
  <c r="AO90" i="3"/>
  <c r="AO121" i="3"/>
  <c r="E65" i="26" s="1"/>
  <c r="AO13" i="3"/>
  <c r="E156" i="26" s="1"/>
  <c r="AO79" i="3"/>
  <c r="E62" i="26" s="1"/>
  <c r="H264" i="26"/>
  <c r="AO35" i="3"/>
  <c r="E183" i="26" s="1"/>
  <c r="AO48" i="3"/>
  <c r="E132" i="26" s="1"/>
  <c r="AO26" i="3"/>
  <c r="E24" i="26" s="1"/>
  <c r="AO66" i="3"/>
  <c r="E32" i="26" s="1"/>
  <c r="AO63" i="3"/>
  <c r="E101" i="26" s="1"/>
  <c r="AO119" i="3"/>
  <c r="E104" i="26" s="1"/>
  <c r="AO29" i="3"/>
  <c r="E25" i="26" s="1"/>
  <c r="AO42" i="3"/>
  <c r="E209" i="26" s="1"/>
  <c r="AO24" i="3"/>
  <c r="E119" i="26" s="1"/>
  <c r="AO64" i="8"/>
  <c r="G265" i="26" s="1"/>
  <c r="AO45" i="8"/>
  <c r="G137" i="26" s="1"/>
  <c r="AO20" i="8"/>
  <c r="G170" i="26" s="1"/>
  <c r="AO18" i="8"/>
  <c r="G169" i="26" s="1"/>
  <c r="AO42" i="8"/>
  <c r="G216" i="26" s="1"/>
  <c r="AO14" i="8"/>
  <c r="G45" i="26" s="1"/>
  <c r="AO19" i="8"/>
  <c r="G211" i="26" s="1"/>
  <c r="AO8" i="8"/>
  <c r="G212" i="26" s="1"/>
  <c r="AO7" i="8"/>
  <c r="G140" i="26" s="1"/>
  <c r="AO55" i="8"/>
  <c r="G194" i="26" s="1"/>
  <c r="AO43" i="8"/>
  <c r="G106" i="26" s="1"/>
  <c r="AO48" i="8"/>
  <c r="G47" i="26" s="1"/>
  <c r="AO12" i="8"/>
  <c r="G141" i="26" s="1"/>
  <c r="AO51" i="8"/>
  <c r="G268" i="26" s="1"/>
  <c r="AO52" i="8"/>
  <c r="G111" i="26" s="1"/>
  <c r="AO21" i="8"/>
  <c r="G196" i="26" s="1"/>
  <c r="AO31" i="8"/>
  <c r="G213" i="26" s="1"/>
  <c r="AO24" i="8"/>
  <c r="G93" i="26" s="1"/>
  <c r="AO28" i="8"/>
  <c r="G192" i="26" s="1"/>
  <c r="AO16" i="8"/>
  <c r="G166" i="26" s="1"/>
  <c r="AO61" i="8"/>
  <c r="G172" i="26" s="1"/>
  <c r="AO17" i="8"/>
  <c r="G191" i="26" s="1"/>
  <c r="AO33" i="8"/>
  <c r="G264" i="26" s="1"/>
  <c r="AO57" i="8"/>
  <c r="G214" i="26" s="1"/>
  <c r="AO67" i="8"/>
  <c r="G200" i="26" s="1"/>
  <c r="AO34" i="8"/>
  <c r="G46" i="26" s="1"/>
  <c r="AO49" i="8"/>
  <c r="G109" i="26" s="1"/>
  <c r="AO16" i="3"/>
  <c r="E154" i="26" s="1"/>
  <c r="AO125" i="3"/>
  <c r="E187" i="26" s="1"/>
  <c r="AO44" i="8"/>
  <c r="G145" i="26" s="1"/>
  <c r="AO39" i="8"/>
  <c r="G266" i="26" s="1"/>
  <c r="AO30" i="8"/>
  <c r="G43" i="26" s="1"/>
  <c r="AO81" i="3"/>
  <c r="E76" i="26" s="1"/>
  <c r="AO22" i="3"/>
  <c r="E124" i="26" s="1"/>
  <c r="AO41" i="3"/>
  <c r="E120" i="26" s="1"/>
  <c r="AO11" i="8"/>
  <c r="G44" i="26" s="1"/>
  <c r="AO37" i="8"/>
  <c r="G215" i="26" s="1"/>
  <c r="AO58" i="8"/>
  <c r="G254" i="26" s="1"/>
  <c r="J256" i="26" s="1"/>
  <c r="AO13" i="8"/>
  <c r="G144" i="26" s="1"/>
  <c r="AO43" i="3"/>
  <c r="E81" i="26" s="1"/>
  <c r="AO11" i="3"/>
  <c r="E181" i="26" s="1"/>
  <c r="AO20" i="3"/>
  <c r="E208" i="26" s="1"/>
  <c r="AO46" i="3"/>
  <c r="E160" i="26" s="1"/>
  <c r="AO6" i="3"/>
  <c r="E180" i="26" s="1"/>
  <c r="AO116" i="3"/>
  <c r="E130" i="26" s="1"/>
  <c r="AO88" i="3"/>
  <c r="E103" i="26" s="1"/>
  <c r="AO115" i="3"/>
  <c r="E100" i="26" s="1"/>
  <c r="AO92" i="3"/>
  <c r="E33" i="26" s="1"/>
  <c r="AO77" i="3"/>
  <c r="E69" i="26" s="1"/>
  <c r="AO99" i="3"/>
  <c r="E37" i="26" s="1"/>
  <c r="AO39" i="3"/>
  <c r="E162" i="26" s="1"/>
  <c r="AO38" i="3"/>
  <c r="E127" i="26" s="1"/>
  <c r="AO44" i="3"/>
  <c r="E34" i="26" s="1"/>
  <c r="AO123" i="3"/>
  <c r="E28" i="26" s="1"/>
  <c r="AO14" i="3"/>
  <c r="E77" i="26" s="1"/>
  <c r="AO60" i="3"/>
  <c r="E135" i="26" s="1"/>
  <c r="AO53" i="3"/>
  <c r="E163" i="26" s="1"/>
  <c r="AO32" i="3"/>
  <c r="E159" i="26" s="1"/>
  <c r="AO7" i="3"/>
  <c r="E99" i="26" s="1"/>
  <c r="AO76" i="3"/>
  <c r="E19" i="26" s="1"/>
  <c r="AO8" i="3"/>
  <c r="E123" i="26" s="1"/>
  <c r="AO10" i="3"/>
  <c r="E29" i="26" s="1"/>
  <c r="AO30" i="3"/>
  <c r="E184" i="26" s="1"/>
  <c r="AO51" i="3"/>
  <c r="E66" i="26" s="1"/>
  <c r="AO72" i="3"/>
  <c r="E126" i="26" s="1"/>
  <c r="AO31" i="3"/>
  <c r="E129" i="26" s="1"/>
  <c r="AO40" i="3"/>
  <c r="E125" i="26" s="1"/>
  <c r="AO27" i="3"/>
  <c r="E80" i="26" s="1"/>
  <c r="AO58" i="3"/>
  <c r="E186" i="26" s="1"/>
  <c r="AO15" i="3"/>
  <c r="E82" i="26" s="1"/>
  <c r="AO89" i="3"/>
  <c r="E226" i="26" s="1"/>
  <c r="AO47" i="3"/>
  <c r="E86" i="26" s="1"/>
  <c r="AO12" i="3"/>
  <c r="E210" i="26" s="1"/>
  <c r="AO67" i="3"/>
  <c r="E157" i="26" s="1"/>
  <c r="AO85" i="3"/>
  <c r="E68" i="26" s="1"/>
  <c r="AO71" i="3"/>
  <c r="E79" i="26" s="1"/>
  <c r="AO28" i="3"/>
  <c r="E155" i="26" s="1"/>
  <c r="AO91" i="3"/>
  <c r="E133" i="26" s="1"/>
  <c r="AO56" i="3"/>
  <c r="E22" i="26" s="1"/>
  <c r="AO61" i="3"/>
  <c r="E59" i="26" s="1"/>
  <c r="AO122" i="3"/>
  <c r="E185" i="26" s="1"/>
  <c r="AO19" i="3"/>
  <c r="E118" i="26" s="1"/>
  <c r="AO37" i="3"/>
  <c r="E39" i="26" s="1"/>
  <c r="AO9" i="3"/>
  <c r="E20" i="26" s="1"/>
  <c r="AO25" i="3"/>
  <c r="E31" i="26" s="1"/>
  <c r="AO62" i="3"/>
  <c r="E35" i="26" s="1"/>
  <c r="AO54" i="3"/>
  <c r="E122" i="26" s="1"/>
  <c r="AO36" i="3"/>
  <c r="E23" i="26" s="1"/>
  <c r="AO124" i="3"/>
  <c r="E102" i="26" s="1"/>
  <c r="AO45" i="3"/>
  <c r="E21" i="26" s="1"/>
  <c r="AO55" i="3"/>
  <c r="E134" i="26" s="1"/>
  <c r="AO17" i="3"/>
  <c r="E121" i="26" s="1"/>
  <c r="AO23" i="8"/>
  <c r="G190" i="26" s="1"/>
  <c r="AO32" i="8"/>
  <c r="G107" i="26" s="1"/>
  <c r="AO15" i="8"/>
  <c r="G164" i="26" s="1"/>
  <c r="AO27" i="8"/>
  <c r="G143" i="26" s="1"/>
  <c r="AO9" i="8"/>
  <c r="G138" i="26" s="1"/>
  <c r="AO29" i="8"/>
  <c r="G267" i="26" s="1"/>
  <c r="AO22" i="8"/>
  <c r="G171" i="26" s="1"/>
  <c r="AO53" i="8"/>
  <c r="G168" i="26" s="1"/>
  <c r="AO59" i="8"/>
  <c r="G94" i="26" s="1"/>
  <c r="AO6" i="8"/>
  <c r="G189" i="26" s="1"/>
  <c r="AO50" i="8"/>
  <c r="G139" i="26" s="1"/>
  <c r="AO74" i="3"/>
  <c r="E61" i="26" s="1"/>
  <c r="AO57" i="3"/>
  <c r="E26" i="26" s="1"/>
  <c r="AO18" i="3"/>
  <c r="E63" i="26" s="1"/>
  <c r="AO112" i="3"/>
  <c r="E64" i="26" s="1"/>
  <c r="AO36" i="8"/>
  <c r="G142" i="26" s="1"/>
  <c r="AO63" i="8"/>
  <c r="G110" i="26" s="1"/>
  <c r="AO26" i="8"/>
  <c r="G167" i="26" s="1"/>
  <c r="AP126" i="3" l="1"/>
  <c r="AP107" i="3"/>
  <c r="AP84" i="3"/>
  <c r="AP111" i="3"/>
  <c r="J44" i="26"/>
  <c r="H44" i="26"/>
  <c r="J80" i="26"/>
  <c r="H80" i="26"/>
  <c r="H106" i="26"/>
  <c r="AP101" i="3"/>
  <c r="AP97" i="3"/>
  <c r="E219" i="26"/>
  <c r="H234" i="26" s="1"/>
  <c r="AP80" i="3"/>
  <c r="H173" i="26"/>
  <c r="H69" i="26"/>
  <c r="J264" i="26"/>
  <c r="J173" i="26"/>
  <c r="J106" i="26"/>
  <c r="AP130" i="3"/>
  <c r="AP129" i="3"/>
  <c r="AP94" i="3"/>
  <c r="O50" i="22"/>
  <c r="P50" i="22"/>
  <c r="S50" i="22" s="1"/>
  <c r="O125" i="22"/>
  <c r="P125" i="22"/>
  <c r="S125" i="22" s="1"/>
  <c r="R125" i="22" l="1"/>
  <c r="R50" i="22"/>
  <c r="Q125" i="22"/>
  <c r="Q50" i="22"/>
  <c r="T125" i="22"/>
  <c r="T50" i="22"/>
  <c r="O120" i="22"/>
  <c r="P120" i="22"/>
  <c r="S120" i="22" s="1"/>
  <c r="O55" i="22"/>
  <c r="P55" i="22"/>
  <c r="S55" i="22" s="1"/>
  <c r="O86" i="22"/>
  <c r="P86" i="22"/>
  <c r="S86" i="22" s="1"/>
  <c r="O80" i="22"/>
  <c r="P80" i="22"/>
  <c r="S80" i="22" s="1"/>
  <c r="O79" i="22"/>
  <c r="P79" i="22"/>
  <c r="S79" i="22" s="1"/>
  <c r="O63" i="22"/>
  <c r="P63" i="22"/>
  <c r="S63" i="22" s="1"/>
  <c r="O47" i="22"/>
  <c r="P47" i="22"/>
  <c r="S47" i="22" s="1"/>
  <c r="O94" i="22"/>
  <c r="P94" i="22"/>
  <c r="S94" i="22" s="1"/>
  <c r="O15" i="23"/>
  <c r="P15" i="23"/>
  <c r="S15" i="23" s="1"/>
  <c r="O35" i="24"/>
  <c r="P35" i="24"/>
  <c r="S35" i="24" s="1"/>
  <c r="E20" i="5"/>
  <c r="F20" i="5"/>
  <c r="G20" i="5" s="1"/>
  <c r="H20" i="5"/>
  <c r="I20" i="5"/>
  <c r="K20" i="5"/>
  <c r="L20" i="5"/>
  <c r="N20" i="5"/>
  <c r="O20" i="5"/>
  <c r="P20" i="5" s="1"/>
  <c r="Q20" i="5"/>
  <c r="R20" i="5"/>
  <c r="S20" i="5" s="1"/>
  <c r="T20" i="5"/>
  <c r="U20" i="5"/>
  <c r="W20" i="5"/>
  <c r="X20" i="5"/>
  <c r="Z20" i="5"/>
  <c r="AA20" i="5"/>
  <c r="AC20" i="5"/>
  <c r="AD20" i="5"/>
  <c r="AE20" i="5" s="1"/>
  <c r="AF20" i="5"/>
  <c r="AG20" i="5"/>
  <c r="AH20" i="5" s="1"/>
  <c r="E63" i="5"/>
  <c r="F63" i="5"/>
  <c r="G63" i="5" s="1"/>
  <c r="H63" i="5"/>
  <c r="I63" i="5"/>
  <c r="J63" i="5" s="1"/>
  <c r="K63" i="5"/>
  <c r="L63" i="5"/>
  <c r="N63" i="5"/>
  <c r="O63" i="5"/>
  <c r="Q63" i="5"/>
  <c r="R63" i="5"/>
  <c r="S63" i="5" s="1"/>
  <c r="T63" i="5"/>
  <c r="U63" i="5"/>
  <c r="V63" i="5" s="1"/>
  <c r="W63" i="5"/>
  <c r="X63" i="5"/>
  <c r="Y63" i="5" s="1"/>
  <c r="Z63" i="5"/>
  <c r="AA63" i="5"/>
  <c r="AB63" i="5" s="1"/>
  <c r="AC63" i="5"/>
  <c r="AD63" i="5"/>
  <c r="AE63" i="5" s="1"/>
  <c r="AF63" i="5"/>
  <c r="AG63" i="5"/>
  <c r="AH63" i="5" s="1"/>
  <c r="P52" i="23"/>
  <c r="S52" i="23" s="1"/>
  <c r="Q52" i="23"/>
  <c r="O77" i="24"/>
  <c r="P77" i="24"/>
  <c r="S77" i="24" s="1"/>
  <c r="J20" i="5" l="1"/>
  <c r="Y20" i="5"/>
  <c r="R52" i="23"/>
  <c r="V20" i="5"/>
  <c r="AB20" i="5"/>
  <c r="R15" i="23"/>
  <c r="Q15" i="23"/>
  <c r="P63" i="5"/>
  <c r="T35" i="24"/>
  <c r="R35" i="24"/>
  <c r="Q77" i="24"/>
  <c r="Q35" i="24"/>
  <c r="M20" i="5"/>
  <c r="T77" i="24"/>
  <c r="R77" i="24"/>
  <c r="T80" i="22"/>
  <c r="U125" i="22"/>
  <c r="U50" i="22"/>
  <c r="Q120" i="22"/>
  <c r="R47" i="22"/>
  <c r="T86" i="22"/>
  <c r="R80" i="22"/>
  <c r="R86" i="22"/>
  <c r="T94" i="22"/>
  <c r="T120" i="22"/>
  <c r="R94" i="22"/>
  <c r="R120" i="22"/>
  <c r="M63" i="5"/>
  <c r="AJ63" i="5" s="1"/>
  <c r="T79" i="22"/>
  <c r="R79" i="22"/>
  <c r="T55" i="22"/>
  <c r="R55" i="22"/>
  <c r="T47" i="22"/>
  <c r="T63" i="22"/>
  <c r="R63" i="22"/>
  <c r="Q79" i="22"/>
  <c r="Q80" i="22"/>
  <c r="Q86" i="22"/>
  <c r="Q55" i="22"/>
  <c r="Q94" i="22"/>
  <c r="Q47" i="22"/>
  <c r="Q63" i="22"/>
  <c r="T15" i="23"/>
  <c r="T52" i="23"/>
  <c r="U77" i="24" l="1"/>
  <c r="U52" i="23"/>
  <c r="U15" i="23"/>
  <c r="AJ20" i="5"/>
  <c r="AN20" i="5" s="1"/>
  <c r="U35" i="24"/>
  <c r="AI20" i="5"/>
  <c r="AI63" i="5"/>
  <c r="U86" i="22"/>
  <c r="U79" i="22"/>
  <c r="U120" i="22"/>
  <c r="U63" i="22"/>
  <c r="U94" i="22"/>
  <c r="U55" i="22"/>
  <c r="U47" i="22"/>
  <c r="U80" i="22"/>
  <c r="AK63" i="5"/>
  <c r="AM63" i="5"/>
  <c r="AL63" i="5"/>
  <c r="AN63" i="5"/>
  <c r="E45" i="5"/>
  <c r="F45" i="5"/>
  <c r="G45" i="5" s="1"/>
  <c r="H45" i="5"/>
  <c r="I45" i="5"/>
  <c r="K45" i="5"/>
  <c r="L45" i="5"/>
  <c r="N45" i="5"/>
  <c r="O45" i="5"/>
  <c r="P45" i="5" s="1"/>
  <c r="Q45" i="5"/>
  <c r="R45" i="5"/>
  <c r="S45" i="5" s="1"/>
  <c r="T45" i="5"/>
  <c r="U45" i="5"/>
  <c r="V45" i="5" s="1"/>
  <c r="W45" i="5"/>
  <c r="X45" i="5"/>
  <c r="Y45" i="5" s="1"/>
  <c r="Z45" i="5"/>
  <c r="AA45" i="5"/>
  <c r="AB45" i="5" s="1"/>
  <c r="AC45" i="5"/>
  <c r="AD45" i="5"/>
  <c r="AE45" i="5" s="1"/>
  <c r="AF45" i="5"/>
  <c r="AG45" i="5"/>
  <c r="AH45" i="5" s="1"/>
  <c r="O47" i="23"/>
  <c r="P47" i="23"/>
  <c r="S47" i="23" s="1"/>
  <c r="O11" i="23"/>
  <c r="P11" i="23"/>
  <c r="S11" i="23" s="1"/>
  <c r="O63" i="23"/>
  <c r="P63" i="23"/>
  <c r="S63" i="23" s="1"/>
  <c r="O47" i="24"/>
  <c r="P47" i="24"/>
  <c r="S47" i="24" s="1"/>
  <c r="O10" i="24"/>
  <c r="P10" i="24"/>
  <c r="S10" i="24" s="1"/>
  <c r="O53" i="24"/>
  <c r="P53" i="24"/>
  <c r="S53" i="24" s="1"/>
  <c r="E59" i="5"/>
  <c r="F59" i="5"/>
  <c r="G59" i="5" s="1"/>
  <c r="H59" i="5"/>
  <c r="I59" i="5"/>
  <c r="K59" i="5"/>
  <c r="L59" i="5"/>
  <c r="M59" i="5" s="1"/>
  <c r="N59" i="5"/>
  <c r="O59" i="5"/>
  <c r="P59" i="5" s="1"/>
  <c r="Q59" i="5"/>
  <c r="R59" i="5"/>
  <c r="S59" i="5" s="1"/>
  <c r="T59" i="5"/>
  <c r="U59" i="5"/>
  <c r="V59" i="5" s="1"/>
  <c r="W59" i="5"/>
  <c r="X59" i="5"/>
  <c r="Y59" i="5" s="1"/>
  <c r="Z59" i="5"/>
  <c r="AA59" i="5"/>
  <c r="AB59" i="5" s="1"/>
  <c r="AC59" i="5"/>
  <c r="AD59" i="5"/>
  <c r="AE59" i="5" s="1"/>
  <c r="AF59" i="5"/>
  <c r="AG59" i="5"/>
  <c r="AH59" i="5" s="1"/>
  <c r="E9" i="5"/>
  <c r="F9" i="5"/>
  <c r="G9" i="5" s="1"/>
  <c r="H9" i="5"/>
  <c r="I9" i="5"/>
  <c r="K9" i="5"/>
  <c r="L9" i="5"/>
  <c r="M9" i="5" s="1"/>
  <c r="N9" i="5"/>
  <c r="O9" i="5"/>
  <c r="Q9" i="5"/>
  <c r="R9" i="5"/>
  <c r="T9" i="5"/>
  <c r="U9" i="5"/>
  <c r="W9" i="5"/>
  <c r="X9" i="5"/>
  <c r="Y9" i="5" s="1"/>
  <c r="Z9" i="5"/>
  <c r="AA9" i="5"/>
  <c r="AB9" i="5" s="1"/>
  <c r="AC9" i="5"/>
  <c r="AD9" i="5"/>
  <c r="AF9" i="5"/>
  <c r="AG9" i="5"/>
  <c r="AH9" i="5" s="1"/>
  <c r="AE9" i="5" l="1"/>
  <c r="S9" i="5"/>
  <c r="AK20" i="5"/>
  <c r="AM20" i="5"/>
  <c r="Q11" i="23"/>
  <c r="Q47" i="23"/>
  <c r="R63" i="23"/>
  <c r="AL20" i="5"/>
  <c r="Q63" i="23"/>
  <c r="V9" i="5"/>
  <c r="P9" i="5"/>
  <c r="R53" i="24"/>
  <c r="T10" i="24"/>
  <c r="R47" i="24"/>
  <c r="Q53" i="24"/>
  <c r="Q10" i="24"/>
  <c r="Q47" i="24"/>
  <c r="M45" i="5"/>
  <c r="J59" i="5"/>
  <c r="AJ59" i="5" s="1"/>
  <c r="R10" i="24"/>
  <c r="R47" i="23"/>
  <c r="T47" i="24"/>
  <c r="J9" i="5"/>
  <c r="AO63" i="5"/>
  <c r="F275" i="26" s="1"/>
  <c r="J45" i="5"/>
  <c r="T47" i="23"/>
  <c r="T63" i="23"/>
  <c r="T11" i="23"/>
  <c r="R11" i="23"/>
  <c r="T53" i="24"/>
  <c r="O89" i="22"/>
  <c r="P89" i="22"/>
  <c r="S89" i="22" s="1"/>
  <c r="O20" i="22"/>
  <c r="P20" i="22"/>
  <c r="S20" i="22" s="1"/>
  <c r="O111" i="22"/>
  <c r="P111" i="22"/>
  <c r="S111" i="22" s="1"/>
  <c r="O122" i="22"/>
  <c r="P122" i="22"/>
  <c r="S122" i="22" s="1"/>
  <c r="O12" i="22"/>
  <c r="P12" i="22"/>
  <c r="S12" i="22" s="1"/>
  <c r="O114" i="22"/>
  <c r="P114" i="22"/>
  <c r="S114" i="22" s="1"/>
  <c r="O77" i="22"/>
  <c r="P77" i="22"/>
  <c r="S77" i="22" s="1"/>
  <c r="O97" i="22"/>
  <c r="P97" i="22"/>
  <c r="Q97" i="22" s="1"/>
  <c r="E39" i="5"/>
  <c r="F39" i="5"/>
  <c r="H39" i="5"/>
  <c r="I39" i="5"/>
  <c r="J39" i="5" s="1"/>
  <c r="K39" i="5"/>
  <c r="L39" i="5"/>
  <c r="M39" i="5" s="1"/>
  <c r="N39" i="5"/>
  <c r="O39" i="5"/>
  <c r="Q39" i="5"/>
  <c r="R39" i="5"/>
  <c r="S39" i="5" s="1"/>
  <c r="T39" i="5"/>
  <c r="U39" i="5"/>
  <c r="V39" i="5" s="1"/>
  <c r="W39" i="5"/>
  <c r="X39" i="5"/>
  <c r="Y39" i="5" s="1"/>
  <c r="Z39" i="5"/>
  <c r="AA39" i="5"/>
  <c r="AB39" i="5" s="1"/>
  <c r="AC39" i="5"/>
  <c r="AD39" i="5"/>
  <c r="AE39" i="5" s="1"/>
  <c r="AF39" i="5"/>
  <c r="AG39" i="5"/>
  <c r="AH39" i="5" s="1"/>
  <c r="O44" i="23"/>
  <c r="P44" i="23"/>
  <c r="S44" i="23" s="1"/>
  <c r="P36" i="24"/>
  <c r="S36" i="24" s="1"/>
  <c r="E24" i="5"/>
  <c r="F24" i="5"/>
  <c r="H24" i="5"/>
  <c r="I24" i="5"/>
  <c r="K24" i="5"/>
  <c r="L24" i="5"/>
  <c r="M24" i="5" s="1"/>
  <c r="N24" i="5"/>
  <c r="O24" i="5"/>
  <c r="Q24" i="5"/>
  <c r="R24" i="5"/>
  <c r="S24" i="5" s="1"/>
  <c r="T24" i="5"/>
  <c r="U24" i="5"/>
  <c r="W24" i="5"/>
  <c r="X24" i="5"/>
  <c r="Y24" i="5" s="1"/>
  <c r="Z24" i="5"/>
  <c r="AA24" i="5"/>
  <c r="AB24" i="5" s="1"/>
  <c r="AC24" i="5"/>
  <c r="AD24" i="5"/>
  <c r="AE24" i="5" s="1"/>
  <c r="AF24" i="5"/>
  <c r="AG24" i="5"/>
  <c r="AH24" i="5" s="1"/>
  <c r="E32" i="5"/>
  <c r="F32" i="5"/>
  <c r="H32" i="5"/>
  <c r="I32" i="5"/>
  <c r="K32" i="5"/>
  <c r="L32" i="5"/>
  <c r="M32" i="5" s="1"/>
  <c r="N32" i="5"/>
  <c r="O32" i="5"/>
  <c r="P32" i="5" s="1"/>
  <c r="Q32" i="5"/>
  <c r="R32" i="5"/>
  <c r="S32" i="5" s="1"/>
  <c r="T32" i="5"/>
  <c r="U32" i="5"/>
  <c r="W32" i="5"/>
  <c r="X32" i="5"/>
  <c r="Y32" i="5" s="1"/>
  <c r="Z32" i="5"/>
  <c r="AA32" i="5"/>
  <c r="AB32" i="5" s="1"/>
  <c r="AC32" i="5"/>
  <c r="AD32" i="5"/>
  <c r="AE32" i="5" s="1"/>
  <c r="AF32" i="5"/>
  <c r="AG32" i="5"/>
  <c r="AH32" i="5" s="1"/>
  <c r="O27" i="23"/>
  <c r="P27" i="23"/>
  <c r="S27" i="23" s="1"/>
  <c r="O31" i="23"/>
  <c r="P31" i="23"/>
  <c r="S31" i="23" s="1"/>
  <c r="O13" i="24"/>
  <c r="P13" i="24"/>
  <c r="S13" i="24" s="1"/>
  <c r="O27" i="24"/>
  <c r="P27" i="24"/>
  <c r="S27" i="24" s="1"/>
  <c r="E10" i="5"/>
  <c r="F10" i="5"/>
  <c r="H10" i="5"/>
  <c r="I10" i="5"/>
  <c r="K10" i="5"/>
  <c r="L10" i="5"/>
  <c r="M10" i="5" s="1"/>
  <c r="N10" i="5"/>
  <c r="O10" i="5"/>
  <c r="P10" i="5" s="1"/>
  <c r="Q10" i="5"/>
  <c r="R10" i="5"/>
  <c r="S10" i="5" s="1"/>
  <c r="T10" i="5"/>
  <c r="U10" i="5"/>
  <c r="W10" i="5"/>
  <c r="X10" i="5"/>
  <c r="Y10" i="5" s="1"/>
  <c r="Z10" i="5"/>
  <c r="AA10" i="5"/>
  <c r="AC10" i="5"/>
  <c r="AD10" i="5"/>
  <c r="AE10" i="5" s="1"/>
  <c r="AF10" i="5"/>
  <c r="AG10" i="5"/>
  <c r="AH10" i="5" s="1"/>
  <c r="E70" i="5"/>
  <c r="F70" i="5"/>
  <c r="H70" i="5"/>
  <c r="I70" i="5"/>
  <c r="J70" i="5" s="1"/>
  <c r="K70" i="5"/>
  <c r="L70" i="5"/>
  <c r="M70" i="5" s="1"/>
  <c r="N70" i="5"/>
  <c r="O70" i="5"/>
  <c r="P70" i="5" s="1"/>
  <c r="Q70" i="5"/>
  <c r="R70" i="5"/>
  <c r="S70" i="5" s="1"/>
  <c r="T70" i="5"/>
  <c r="U70" i="5"/>
  <c r="V70" i="5" s="1"/>
  <c r="W70" i="5"/>
  <c r="X70" i="5"/>
  <c r="Y70" i="5" s="1"/>
  <c r="Z70" i="5"/>
  <c r="AA70" i="5"/>
  <c r="AB70" i="5" s="1"/>
  <c r="AC70" i="5"/>
  <c r="AD70" i="5"/>
  <c r="AE70" i="5" s="1"/>
  <c r="AF70" i="5"/>
  <c r="AG70" i="5"/>
  <c r="AH70" i="5" s="1"/>
  <c r="E29" i="5"/>
  <c r="F29" i="5"/>
  <c r="H29" i="5"/>
  <c r="I29" i="5"/>
  <c r="K29" i="5"/>
  <c r="L29" i="5"/>
  <c r="M29" i="5" s="1"/>
  <c r="N29" i="5"/>
  <c r="O29" i="5"/>
  <c r="P29" i="5" s="1"/>
  <c r="Q29" i="5"/>
  <c r="R29" i="5"/>
  <c r="S29" i="5" s="1"/>
  <c r="T29" i="5"/>
  <c r="U29" i="5"/>
  <c r="V29" i="5" s="1"/>
  <c r="W29" i="5"/>
  <c r="X29" i="5"/>
  <c r="Y29" i="5" s="1"/>
  <c r="Z29" i="5"/>
  <c r="AA29" i="5"/>
  <c r="AB29" i="5" s="1"/>
  <c r="AC29" i="5"/>
  <c r="AD29" i="5"/>
  <c r="AE29" i="5" s="1"/>
  <c r="AF29" i="5"/>
  <c r="AG29" i="5"/>
  <c r="AH29" i="5" s="1"/>
  <c r="E75" i="5"/>
  <c r="F75" i="5"/>
  <c r="H75" i="5"/>
  <c r="I75" i="5"/>
  <c r="J75" i="5" s="1"/>
  <c r="K75" i="5"/>
  <c r="L75" i="5"/>
  <c r="M75" i="5" s="1"/>
  <c r="N75" i="5"/>
  <c r="O75" i="5"/>
  <c r="P75" i="5" s="1"/>
  <c r="Q75" i="5"/>
  <c r="R75" i="5"/>
  <c r="S75" i="5" s="1"/>
  <c r="T75" i="5"/>
  <c r="U75" i="5"/>
  <c r="V75" i="5" s="1"/>
  <c r="W75" i="5"/>
  <c r="X75" i="5"/>
  <c r="Y75" i="5" s="1"/>
  <c r="Z75" i="5"/>
  <c r="AA75" i="5"/>
  <c r="AB75" i="5" s="1"/>
  <c r="AC75" i="5"/>
  <c r="AD75" i="5"/>
  <c r="AE75" i="5" s="1"/>
  <c r="AF75" i="5"/>
  <c r="AG75" i="5"/>
  <c r="AH75" i="5" s="1"/>
  <c r="O9" i="24"/>
  <c r="P9" i="24"/>
  <c r="Q9" i="24" s="1"/>
  <c r="O63" i="24"/>
  <c r="P63" i="24"/>
  <c r="Q63" i="24" s="1"/>
  <c r="O17" i="24"/>
  <c r="P17" i="24"/>
  <c r="Q17" i="24" s="1"/>
  <c r="O68" i="24"/>
  <c r="P68" i="24"/>
  <c r="Q68" i="24" s="1"/>
  <c r="O12" i="23"/>
  <c r="P12" i="23"/>
  <c r="S12" i="23" s="1"/>
  <c r="O70" i="23"/>
  <c r="P70" i="23"/>
  <c r="S70" i="23" s="1"/>
  <c r="O36" i="23"/>
  <c r="P36" i="23"/>
  <c r="S36" i="23" s="1"/>
  <c r="O76" i="23"/>
  <c r="P76" i="23"/>
  <c r="S76" i="23" s="1"/>
  <c r="J29" i="5" l="1"/>
  <c r="J10" i="5"/>
  <c r="AO20" i="5"/>
  <c r="F257" i="26" s="1"/>
  <c r="T36" i="24"/>
  <c r="Q13" i="24"/>
  <c r="U11" i="23"/>
  <c r="U63" i="23"/>
  <c r="T36" i="23"/>
  <c r="R76" i="23"/>
  <c r="Q36" i="23"/>
  <c r="U47" i="23"/>
  <c r="U10" i="24"/>
  <c r="Q76" i="23"/>
  <c r="R36" i="23"/>
  <c r="T70" i="23"/>
  <c r="T31" i="23"/>
  <c r="AI9" i="5"/>
  <c r="R70" i="23"/>
  <c r="T76" i="23"/>
  <c r="Q70" i="23"/>
  <c r="Q36" i="24"/>
  <c r="T17" i="24"/>
  <c r="U47" i="24"/>
  <c r="V32" i="5"/>
  <c r="V24" i="5"/>
  <c r="V10" i="5"/>
  <c r="R12" i="23"/>
  <c r="T12" i="23"/>
  <c r="Q12" i="23"/>
  <c r="AB10" i="5"/>
  <c r="P39" i="5"/>
  <c r="AI45" i="5"/>
  <c r="Q27" i="24"/>
  <c r="R36" i="24"/>
  <c r="T9" i="24"/>
  <c r="U53" i="24"/>
  <c r="T63" i="24"/>
  <c r="P24" i="5"/>
  <c r="T44" i="23"/>
  <c r="R44" i="23"/>
  <c r="Q44" i="23"/>
  <c r="AI59" i="5"/>
  <c r="AJ9" i="5"/>
  <c r="AN9" i="5" s="1"/>
  <c r="T13" i="24"/>
  <c r="R13" i="24"/>
  <c r="AJ45" i="5"/>
  <c r="AN45" i="5" s="1"/>
  <c r="J32" i="5"/>
  <c r="J24" i="5"/>
  <c r="T122" i="22"/>
  <c r="R114" i="22"/>
  <c r="T114" i="22"/>
  <c r="T12" i="22"/>
  <c r="Q114" i="22"/>
  <c r="R12" i="22"/>
  <c r="Q12" i="22"/>
  <c r="R27" i="23"/>
  <c r="AK59" i="5"/>
  <c r="AN59" i="5"/>
  <c r="AL59" i="5"/>
  <c r="AM59" i="5"/>
  <c r="G39" i="5"/>
  <c r="T27" i="24"/>
  <c r="R27" i="24"/>
  <c r="T89" i="22"/>
  <c r="T20" i="22"/>
  <c r="T111" i="22"/>
  <c r="R122" i="22"/>
  <c r="R111" i="22"/>
  <c r="R20" i="22"/>
  <c r="R89" i="22"/>
  <c r="Q122" i="22"/>
  <c r="Q111" i="22"/>
  <c r="Q20" i="22"/>
  <c r="Q89" i="22"/>
  <c r="T97" i="22"/>
  <c r="R77" i="22"/>
  <c r="Q77" i="22"/>
  <c r="T77" i="22"/>
  <c r="S97" i="22"/>
  <c r="R97" i="22"/>
  <c r="G24" i="5"/>
  <c r="G32" i="5"/>
  <c r="R31" i="23"/>
  <c r="Q31" i="23"/>
  <c r="Q27" i="23"/>
  <c r="T27" i="23"/>
  <c r="G10" i="5"/>
  <c r="G29" i="5"/>
  <c r="G70" i="5"/>
  <c r="AJ70" i="5" s="1"/>
  <c r="G75" i="5"/>
  <c r="AJ75" i="5" s="1"/>
  <c r="S68" i="24"/>
  <c r="T68" i="24"/>
  <c r="S63" i="24"/>
  <c r="S9" i="24"/>
  <c r="S17" i="24"/>
  <c r="R68" i="24"/>
  <c r="R17" i="24"/>
  <c r="R63" i="24"/>
  <c r="R9" i="24"/>
  <c r="O49" i="22"/>
  <c r="P49" i="22"/>
  <c r="S49" i="22" s="1"/>
  <c r="O92" i="22"/>
  <c r="P92" i="22"/>
  <c r="S92" i="22" s="1"/>
  <c r="O45" i="22"/>
  <c r="P45" i="22"/>
  <c r="S45" i="22" s="1"/>
  <c r="O56" i="22"/>
  <c r="P56" i="22"/>
  <c r="S56" i="22" s="1"/>
  <c r="E22" i="5"/>
  <c r="F22" i="5"/>
  <c r="H22" i="5"/>
  <c r="I22" i="5"/>
  <c r="K22" i="5"/>
  <c r="L22" i="5"/>
  <c r="N22" i="5"/>
  <c r="O22" i="5"/>
  <c r="P22" i="5" s="1"/>
  <c r="Q22" i="5"/>
  <c r="R22" i="5"/>
  <c r="T22" i="5"/>
  <c r="U22" i="5"/>
  <c r="W22" i="5"/>
  <c r="X22" i="5"/>
  <c r="Y22" i="5" s="1"/>
  <c r="Z22" i="5"/>
  <c r="AA22" i="5"/>
  <c r="AB22" i="5" s="1"/>
  <c r="AC22" i="5"/>
  <c r="AD22" i="5"/>
  <c r="AF22" i="5"/>
  <c r="AG22" i="5"/>
  <c r="AH22" i="5" s="1"/>
  <c r="E35" i="5"/>
  <c r="F35" i="5"/>
  <c r="G35" i="5" s="1"/>
  <c r="H35" i="5"/>
  <c r="I35" i="5"/>
  <c r="K35" i="5"/>
  <c r="L35" i="5"/>
  <c r="M35" i="5" s="1"/>
  <c r="N35" i="5"/>
  <c r="O35" i="5"/>
  <c r="P35" i="5" s="1"/>
  <c r="Q35" i="5"/>
  <c r="R35" i="5"/>
  <c r="S35" i="5" s="1"/>
  <c r="T35" i="5"/>
  <c r="U35" i="5"/>
  <c r="W35" i="5"/>
  <c r="X35" i="5"/>
  <c r="Y35" i="5" s="1"/>
  <c r="Z35" i="5"/>
  <c r="AA35" i="5"/>
  <c r="AB35" i="5" s="1"/>
  <c r="AC35" i="5"/>
  <c r="AD35" i="5"/>
  <c r="AF35" i="5"/>
  <c r="AG35" i="5"/>
  <c r="AH35" i="5" s="1"/>
  <c r="E48" i="5"/>
  <c r="F48" i="5"/>
  <c r="G48" i="5" s="1"/>
  <c r="H48" i="5"/>
  <c r="I48" i="5"/>
  <c r="K48" i="5"/>
  <c r="L48" i="5"/>
  <c r="M48" i="5" s="1"/>
  <c r="N48" i="5"/>
  <c r="O48" i="5"/>
  <c r="P48" i="5" s="1"/>
  <c r="Q48" i="5"/>
  <c r="R48" i="5"/>
  <c r="S48" i="5" s="1"/>
  <c r="T48" i="5"/>
  <c r="U48" i="5"/>
  <c r="W48" i="5"/>
  <c r="X48" i="5"/>
  <c r="Y48" i="5" s="1"/>
  <c r="Z48" i="5"/>
  <c r="AA48" i="5"/>
  <c r="AB48" i="5" s="1"/>
  <c r="AC48" i="5"/>
  <c r="AD48" i="5"/>
  <c r="AE48" i="5" s="1"/>
  <c r="AF48" i="5"/>
  <c r="AG48" i="5"/>
  <c r="AH48" i="5" s="1"/>
  <c r="E14" i="5"/>
  <c r="F14" i="5"/>
  <c r="H14" i="5"/>
  <c r="I14" i="5"/>
  <c r="K14" i="5"/>
  <c r="L14" i="5"/>
  <c r="N14" i="5"/>
  <c r="O14" i="5"/>
  <c r="P14" i="5" s="1"/>
  <c r="Q14" i="5"/>
  <c r="R14" i="5"/>
  <c r="S14" i="5" s="1"/>
  <c r="T14" i="5"/>
  <c r="U14" i="5"/>
  <c r="W14" i="5"/>
  <c r="X14" i="5"/>
  <c r="Y14" i="5" s="1"/>
  <c r="Z14" i="5"/>
  <c r="AA14" i="5"/>
  <c r="AC14" i="5"/>
  <c r="AD14" i="5"/>
  <c r="AF14" i="5"/>
  <c r="AG14" i="5"/>
  <c r="AH14" i="5" s="1"/>
  <c r="E44" i="5"/>
  <c r="F44" i="5"/>
  <c r="H44" i="5"/>
  <c r="I44" i="5"/>
  <c r="J44" i="5" s="1"/>
  <c r="K44" i="5"/>
  <c r="L44" i="5"/>
  <c r="M44" i="5" s="1"/>
  <c r="N44" i="5"/>
  <c r="O44" i="5"/>
  <c r="P44" i="5" s="1"/>
  <c r="Q44" i="5"/>
  <c r="R44" i="5"/>
  <c r="S44" i="5" s="1"/>
  <c r="T44" i="5"/>
  <c r="U44" i="5"/>
  <c r="W44" i="5"/>
  <c r="X44" i="5"/>
  <c r="Y44" i="5" s="1"/>
  <c r="Z44" i="5"/>
  <c r="AA44" i="5"/>
  <c r="AB44" i="5" s="1"/>
  <c r="AC44" i="5"/>
  <c r="AD44" i="5"/>
  <c r="AE44" i="5" s="1"/>
  <c r="AF44" i="5"/>
  <c r="AG44" i="5"/>
  <c r="AH44" i="5" s="1"/>
  <c r="E41" i="5"/>
  <c r="F41" i="5"/>
  <c r="G41" i="5" s="1"/>
  <c r="H41" i="5"/>
  <c r="I41" i="5"/>
  <c r="J41" i="5" s="1"/>
  <c r="K41" i="5"/>
  <c r="L41" i="5"/>
  <c r="N41" i="5"/>
  <c r="O41" i="5"/>
  <c r="P41" i="5" s="1"/>
  <c r="Q41" i="5"/>
  <c r="R41" i="5"/>
  <c r="S41" i="5" s="1"/>
  <c r="T41" i="5"/>
  <c r="U41" i="5"/>
  <c r="W41" i="5"/>
  <c r="X41" i="5"/>
  <c r="Y41" i="5" s="1"/>
  <c r="Z41" i="5"/>
  <c r="AA41" i="5"/>
  <c r="AB41" i="5" s="1"/>
  <c r="AC41" i="5"/>
  <c r="AD41" i="5"/>
  <c r="AE41" i="5" s="1"/>
  <c r="AF41" i="5"/>
  <c r="AG41" i="5"/>
  <c r="AH41" i="5" s="1"/>
  <c r="E67" i="5"/>
  <c r="F67" i="5"/>
  <c r="G67" i="5" s="1"/>
  <c r="H67" i="5"/>
  <c r="I67" i="5"/>
  <c r="K67" i="5"/>
  <c r="L67" i="5"/>
  <c r="M67" i="5" s="1"/>
  <c r="N67" i="5"/>
  <c r="O67" i="5"/>
  <c r="P67" i="5" s="1"/>
  <c r="Q67" i="5"/>
  <c r="R67" i="5"/>
  <c r="S67" i="5" s="1"/>
  <c r="T67" i="5"/>
  <c r="U67" i="5"/>
  <c r="W67" i="5"/>
  <c r="X67" i="5"/>
  <c r="Y67" i="5" s="1"/>
  <c r="Z67" i="5"/>
  <c r="AA67" i="5"/>
  <c r="AB67" i="5" s="1"/>
  <c r="AC67" i="5"/>
  <c r="AD67" i="5"/>
  <c r="AE67" i="5" s="1"/>
  <c r="AF67" i="5"/>
  <c r="AG67" i="5"/>
  <c r="AH67" i="5" s="1"/>
  <c r="E50" i="5"/>
  <c r="F50" i="5"/>
  <c r="H50" i="5"/>
  <c r="I50" i="5"/>
  <c r="J50" i="5" s="1"/>
  <c r="K50" i="5"/>
  <c r="L50" i="5"/>
  <c r="M50" i="5" s="1"/>
  <c r="N50" i="5"/>
  <c r="O50" i="5"/>
  <c r="P50" i="5" s="1"/>
  <c r="Q50" i="5"/>
  <c r="R50" i="5"/>
  <c r="S50" i="5" s="1"/>
  <c r="T50" i="5"/>
  <c r="U50" i="5"/>
  <c r="V50" i="5" s="1"/>
  <c r="W50" i="5"/>
  <c r="X50" i="5"/>
  <c r="Y50" i="5" s="1"/>
  <c r="Z50" i="5"/>
  <c r="AA50" i="5"/>
  <c r="AB50" i="5" s="1"/>
  <c r="AC50" i="5"/>
  <c r="AD50" i="5"/>
  <c r="AE50" i="5" s="1"/>
  <c r="AF50" i="5"/>
  <c r="AG50" i="5"/>
  <c r="AH50" i="5" s="1"/>
  <c r="E77" i="5"/>
  <c r="F77" i="5"/>
  <c r="G77" i="5" s="1"/>
  <c r="H77" i="5"/>
  <c r="I77" i="5"/>
  <c r="J77" i="5" s="1"/>
  <c r="K77" i="5"/>
  <c r="L77" i="5"/>
  <c r="M77" i="5" s="1"/>
  <c r="N77" i="5"/>
  <c r="O77" i="5"/>
  <c r="P77" i="5" s="1"/>
  <c r="Q77" i="5"/>
  <c r="R77" i="5"/>
  <c r="S77" i="5" s="1"/>
  <c r="T77" i="5"/>
  <c r="U77" i="5"/>
  <c r="W77" i="5"/>
  <c r="X77" i="5"/>
  <c r="Y77" i="5" s="1"/>
  <c r="Z77" i="5"/>
  <c r="AA77" i="5"/>
  <c r="AB77" i="5" s="1"/>
  <c r="AC77" i="5"/>
  <c r="AD77" i="5"/>
  <c r="AE77" i="5" s="1"/>
  <c r="AF77" i="5"/>
  <c r="AG77" i="5"/>
  <c r="AH77" i="5" s="1"/>
  <c r="E49" i="5"/>
  <c r="F49" i="5"/>
  <c r="H49" i="5"/>
  <c r="I49" i="5"/>
  <c r="J49" i="5" s="1"/>
  <c r="K49" i="5"/>
  <c r="L49" i="5"/>
  <c r="M49" i="5" s="1"/>
  <c r="N49" i="5"/>
  <c r="O49" i="5"/>
  <c r="P49" i="5" s="1"/>
  <c r="Q49" i="5"/>
  <c r="R49" i="5"/>
  <c r="S49" i="5" s="1"/>
  <c r="T49" i="5"/>
  <c r="U49" i="5"/>
  <c r="W49" i="5"/>
  <c r="X49" i="5"/>
  <c r="Y49" i="5" s="1"/>
  <c r="Z49" i="5"/>
  <c r="AA49" i="5"/>
  <c r="AB49" i="5" s="1"/>
  <c r="AC49" i="5"/>
  <c r="AD49" i="5"/>
  <c r="AE49" i="5" s="1"/>
  <c r="AF49" i="5"/>
  <c r="AG49" i="5"/>
  <c r="AH49" i="5" s="1"/>
  <c r="E56" i="5"/>
  <c r="F56" i="5"/>
  <c r="G56" i="5" s="1"/>
  <c r="H56" i="5"/>
  <c r="I56" i="5"/>
  <c r="K56" i="5"/>
  <c r="L56" i="5"/>
  <c r="M56" i="5" s="1"/>
  <c r="N56" i="5"/>
  <c r="O56" i="5"/>
  <c r="P56" i="5" s="1"/>
  <c r="Q56" i="5"/>
  <c r="R56" i="5"/>
  <c r="S56" i="5" s="1"/>
  <c r="T56" i="5"/>
  <c r="U56" i="5"/>
  <c r="W56" i="5"/>
  <c r="X56" i="5"/>
  <c r="Y56" i="5" s="1"/>
  <c r="Z56" i="5"/>
  <c r="AA56" i="5"/>
  <c r="AB56" i="5" s="1"/>
  <c r="AC56" i="5"/>
  <c r="AD56" i="5"/>
  <c r="AE56" i="5" s="1"/>
  <c r="AF56" i="5"/>
  <c r="AG56" i="5"/>
  <c r="AH56" i="5" s="1"/>
  <c r="E61" i="5"/>
  <c r="F61" i="5"/>
  <c r="G61" i="5" s="1"/>
  <c r="H61" i="5"/>
  <c r="I61" i="5"/>
  <c r="J61" i="5" s="1"/>
  <c r="K61" i="5"/>
  <c r="L61" i="5"/>
  <c r="M61" i="5" s="1"/>
  <c r="N61" i="5"/>
  <c r="O61" i="5"/>
  <c r="P61" i="5" s="1"/>
  <c r="Q61" i="5"/>
  <c r="R61" i="5"/>
  <c r="S61" i="5" s="1"/>
  <c r="T61" i="5"/>
  <c r="U61" i="5"/>
  <c r="W61" i="5"/>
  <c r="X61" i="5"/>
  <c r="Y61" i="5" s="1"/>
  <c r="Z61" i="5"/>
  <c r="AA61" i="5"/>
  <c r="AB61" i="5" s="1"/>
  <c r="AC61" i="5"/>
  <c r="AD61" i="5"/>
  <c r="AE61" i="5" s="1"/>
  <c r="AF61" i="5"/>
  <c r="AG61" i="5"/>
  <c r="AH61" i="5" s="1"/>
  <c r="E64" i="5"/>
  <c r="F64" i="5"/>
  <c r="G64" i="5" s="1"/>
  <c r="H64" i="5"/>
  <c r="I64" i="5"/>
  <c r="J64" i="5" s="1"/>
  <c r="K64" i="5"/>
  <c r="L64" i="5"/>
  <c r="M64" i="5" s="1"/>
  <c r="N64" i="5"/>
  <c r="O64" i="5"/>
  <c r="P64" i="5" s="1"/>
  <c r="Q64" i="5"/>
  <c r="R64" i="5"/>
  <c r="S64" i="5" s="1"/>
  <c r="T64" i="5"/>
  <c r="U64" i="5"/>
  <c r="W64" i="5"/>
  <c r="X64" i="5"/>
  <c r="Y64" i="5" s="1"/>
  <c r="Z64" i="5"/>
  <c r="AA64" i="5"/>
  <c r="AB64" i="5" s="1"/>
  <c r="AC64" i="5"/>
  <c r="AD64" i="5"/>
  <c r="AE64" i="5" s="1"/>
  <c r="AF64" i="5"/>
  <c r="AG64" i="5"/>
  <c r="AH64" i="5" s="1"/>
  <c r="E65" i="5"/>
  <c r="F65" i="5"/>
  <c r="G65" i="5" s="1"/>
  <c r="H65" i="5"/>
  <c r="I65" i="5"/>
  <c r="J65" i="5" s="1"/>
  <c r="K65" i="5"/>
  <c r="L65" i="5"/>
  <c r="M65" i="5" s="1"/>
  <c r="N65" i="5"/>
  <c r="O65" i="5"/>
  <c r="P65" i="5" s="1"/>
  <c r="Q65" i="5"/>
  <c r="R65" i="5"/>
  <c r="S65" i="5" s="1"/>
  <c r="T65" i="5"/>
  <c r="U65" i="5"/>
  <c r="W65" i="5"/>
  <c r="X65" i="5"/>
  <c r="Y65" i="5" s="1"/>
  <c r="Z65" i="5"/>
  <c r="AA65" i="5"/>
  <c r="AB65" i="5" s="1"/>
  <c r="AC65" i="5"/>
  <c r="AD65" i="5"/>
  <c r="AE65" i="5" s="1"/>
  <c r="AF65" i="5"/>
  <c r="AG65" i="5"/>
  <c r="AH65" i="5" s="1"/>
  <c r="E6" i="5"/>
  <c r="F6" i="5"/>
  <c r="H6" i="5"/>
  <c r="I6" i="5"/>
  <c r="J6" i="5" s="1"/>
  <c r="K6" i="5"/>
  <c r="L6" i="5"/>
  <c r="N6" i="5"/>
  <c r="O6" i="5"/>
  <c r="Q6" i="5"/>
  <c r="R6" i="5"/>
  <c r="T6" i="5"/>
  <c r="U6" i="5"/>
  <c r="V6" i="5" s="1"/>
  <c r="W6" i="5"/>
  <c r="X6" i="5"/>
  <c r="Y6" i="5" s="1"/>
  <c r="Z6" i="5"/>
  <c r="AA6" i="5"/>
  <c r="AB6" i="5" s="1"/>
  <c r="AC6" i="5"/>
  <c r="AD6" i="5"/>
  <c r="AF6" i="5"/>
  <c r="AG6" i="5"/>
  <c r="AH6" i="5" s="1"/>
  <c r="E25" i="5"/>
  <c r="F25" i="5"/>
  <c r="H25" i="5"/>
  <c r="I25" i="5"/>
  <c r="K25" i="5"/>
  <c r="L25" i="5"/>
  <c r="N25" i="5"/>
  <c r="O25" i="5"/>
  <c r="Q25" i="5"/>
  <c r="R25" i="5"/>
  <c r="S25" i="5" s="1"/>
  <c r="T25" i="5"/>
  <c r="U25" i="5"/>
  <c r="V25" i="5" s="1"/>
  <c r="W25" i="5"/>
  <c r="X25" i="5"/>
  <c r="Z25" i="5"/>
  <c r="AA25" i="5"/>
  <c r="AC25" i="5"/>
  <c r="AD25" i="5"/>
  <c r="AF25" i="5"/>
  <c r="AG25" i="5"/>
  <c r="AH25" i="5" s="1"/>
  <c r="E12" i="5"/>
  <c r="F12" i="5"/>
  <c r="G12" i="5" s="1"/>
  <c r="H12" i="5"/>
  <c r="I12" i="5"/>
  <c r="J12" i="5" s="1"/>
  <c r="K12" i="5"/>
  <c r="L12" i="5"/>
  <c r="N12" i="5"/>
  <c r="O12" i="5"/>
  <c r="Q12" i="5"/>
  <c r="R12" i="5"/>
  <c r="T12" i="5"/>
  <c r="U12" i="5"/>
  <c r="V12" i="5" s="1"/>
  <c r="W12" i="5"/>
  <c r="X12" i="5"/>
  <c r="Y12" i="5" s="1"/>
  <c r="Z12" i="5"/>
  <c r="AA12" i="5"/>
  <c r="AC12" i="5"/>
  <c r="AD12" i="5"/>
  <c r="AF12" i="5"/>
  <c r="AG12" i="5"/>
  <c r="AH12" i="5" s="1"/>
  <c r="E27" i="5"/>
  <c r="F27" i="5"/>
  <c r="H27" i="5"/>
  <c r="I27" i="5"/>
  <c r="K27" i="5"/>
  <c r="L27" i="5"/>
  <c r="N27" i="5"/>
  <c r="O27" i="5"/>
  <c r="Q27" i="5"/>
  <c r="R27" i="5"/>
  <c r="T27" i="5"/>
  <c r="U27" i="5"/>
  <c r="W27" i="5"/>
  <c r="X27" i="5"/>
  <c r="Y27" i="5" s="1"/>
  <c r="Z27" i="5"/>
  <c r="AA27" i="5"/>
  <c r="AC27" i="5"/>
  <c r="AD27" i="5"/>
  <c r="AE27" i="5" s="1"/>
  <c r="AF27" i="5"/>
  <c r="AG27" i="5"/>
  <c r="AH27" i="5" s="1"/>
  <c r="E57" i="5"/>
  <c r="F57" i="5"/>
  <c r="G57" i="5" s="1"/>
  <c r="H57" i="5"/>
  <c r="I57" i="5"/>
  <c r="J57" i="5" s="1"/>
  <c r="K57" i="5"/>
  <c r="L57" i="5"/>
  <c r="N57" i="5"/>
  <c r="O57" i="5"/>
  <c r="Q57" i="5"/>
  <c r="R57" i="5"/>
  <c r="S57" i="5" s="1"/>
  <c r="T57" i="5"/>
  <c r="U57" i="5"/>
  <c r="V57" i="5" s="1"/>
  <c r="W57" i="5"/>
  <c r="X57" i="5"/>
  <c r="Y57" i="5" s="1"/>
  <c r="Z57" i="5"/>
  <c r="AA57" i="5"/>
  <c r="AB57" i="5" s="1"/>
  <c r="AC57" i="5"/>
  <c r="AD57" i="5"/>
  <c r="AE57" i="5" s="1"/>
  <c r="AF57" i="5"/>
  <c r="AG57" i="5"/>
  <c r="AH57" i="5" s="1"/>
  <c r="E62" i="5"/>
  <c r="F62" i="5"/>
  <c r="H62" i="5"/>
  <c r="I62" i="5"/>
  <c r="J62" i="5" s="1"/>
  <c r="K62" i="5"/>
  <c r="L62" i="5"/>
  <c r="M62" i="5" s="1"/>
  <c r="N62" i="5"/>
  <c r="O62" i="5"/>
  <c r="P62" i="5" s="1"/>
  <c r="Q62" i="5"/>
  <c r="R62" i="5"/>
  <c r="S62" i="5" s="1"/>
  <c r="T62" i="5"/>
  <c r="U62" i="5"/>
  <c r="V62" i="5" s="1"/>
  <c r="W62" i="5"/>
  <c r="X62" i="5"/>
  <c r="Y62" i="5" s="1"/>
  <c r="Z62" i="5"/>
  <c r="AA62" i="5"/>
  <c r="AB62" i="5" s="1"/>
  <c r="AC62" i="5"/>
  <c r="AD62" i="5"/>
  <c r="AE62" i="5" s="1"/>
  <c r="AF62" i="5"/>
  <c r="AG62" i="5"/>
  <c r="AH62" i="5" s="1"/>
  <c r="E66" i="5"/>
  <c r="F66" i="5"/>
  <c r="H66" i="5"/>
  <c r="I66" i="5"/>
  <c r="J66" i="5" s="1"/>
  <c r="K66" i="5"/>
  <c r="L66" i="5"/>
  <c r="M66" i="5" s="1"/>
  <c r="N66" i="5"/>
  <c r="O66" i="5"/>
  <c r="P66" i="5" s="1"/>
  <c r="Q66" i="5"/>
  <c r="R66" i="5"/>
  <c r="S66" i="5" s="1"/>
  <c r="T66" i="5"/>
  <c r="U66" i="5"/>
  <c r="V66" i="5" s="1"/>
  <c r="W66" i="5"/>
  <c r="X66" i="5"/>
  <c r="Y66" i="5" s="1"/>
  <c r="Z66" i="5"/>
  <c r="AA66" i="5"/>
  <c r="AB66" i="5" s="1"/>
  <c r="AC66" i="5"/>
  <c r="AD66" i="5"/>
  <c r="AE66" i="5" s="1"/>
  <c r="AF66" i="5"/>
  <c r="AG66" i="5"/>
  <c r="AH66" i="5" s="1"/>
  <c r="E37" i="5"/>
  <c r="F37" i="5"/>
  <c r="H37" i="5"/>
  <c r="I37" i="5"/>
  <c r="J37" i="5" s="1"/>
  <c r="K37" i="5"/>
  <c r="L37" i="5"/>
  <c r="M37" i="5" s="1"/>
  <c r="N37" i="5"/>
  <c r="O37" i="5"/>
  <c r="P37" i="5" s="1"/>
  <c r="Q37" i="5"/>
  <c r="R37" i="5"/>
  <c r="S37" i="5" s="1"/>
  <c r="T37" i="5"/>
  <c r="U37" i="5"/>
  <c r="V37" i="5" s="1"/>
  <c r="W37" i="5"/>
  <c r="X37" i="5"/>
  <c r="Y37" i="5" s="1"/>
  <c r="Z37" i="5"/>
  <c r="AA37" i="5"/>
  <c r="AC37" i="5"/>
  <c r="AD37" i="5"/>
  <c r="AE37" i="5" s="1"/>
  <c r="AF37" i="5"/>
  <c r="AG37" i="5"/>
  <c r="AH37" i="5" s="1"/>
  <c r="E16" i="5"/>
  <c r="F16" i="5"/>
  <c r="H16" i="5"/>
  <c r="I16" i="5"/>
  <c r="J16" i="5" s="1"/>
  <c r="K16" i="5"/>
  <c r="L16" i="5"/>
  <c r="M16" i="5" s="1"/>
  <c r="N16" i="5"/>
  <c r="O16" i="5"/>
  <c r="P16" i="5" s="1"/>
  <c r="Q16" i="5"/>
  <c r="R16" i="5"/>
  <c r="T16" i="5"/>
  <c r="U16" i="5"/>
  <c r="V16" i="5" s="1"/>
  <c r="W16" i="5"/>
  <c r="X16" i="5"/>
  <c r="Y16" i="5" s="1"/>
  <c r="Z16" i="5"/>
  <c r="AA16" i="5"/>
  <c r="AC16" i="5"/>
  <c r="AD16" i="5"/>
  <c r="AF16" i="5"/>
  <c r="AG16" i="5"/>
  <c r="AH16" i="5" s="1"/>
  <c r="E34" i="5"/>
  <c r="F34" i="5"/>
  <c r="H34" i="5"/>
  <c r="I34" i="5"/>
  <c r="J34" i="5" s="1"/>
  <c r="K34" i="5"/>
  <c r="L34" i="5"/>
  <c r="M34" i="5" s="1"/>
  <c r="N34" i="5"/>
  <c r="O34" i="5"/>
  <c r="P34" i="5" s="1"/>
  <c r="Q34" i="5"/>
  <c r="R34" i="5"/>
  <c r="S34" i="5" s="1"/>
  <c r="T34" i="5"/>
  <c r="U34" i="5"/>
  <c r="V34" i="5" s="1"/>
  <c r="W34" i="5"/>
  <c r="X34" i="5"/>
  <c r="Y34" i="5" s="1"/>
  <c r="Z34" i="5"/>
  <c r="AA34" i="5"/>
  <c r="AC34" i="5"/>
  <c r="AD34" i="5"/>
  <c r="AF34" i="5"/>
  <c r="AG34" i="5"/>
  <c r="AH34" i="5" s="1"/>
  <c r="E60" i="5"/>
  <c r="F60" i="5"/>
  <c r="H60" i="5"/>
  <c r="I60" i="5"/>
  <c r="J60" i="5" s="1"/>
  <c r="K60" i="5"/>
  <c r="L60" i="5"/>
  <c r="M60" i="5" s="1"/>
  <c r="N60" i="5"/>
  <c r="O60" i="5"/>
  <c r="P60" i="5" s="1"/>
  <c r="Q60" i="5"/>
  <c r="R60" i="5"/>
  <c r="S60" i="5" s="1"/>
  <c r="T60" i="5"/>
  <c r="U60" i="5"/>
  <c r="V60" i="5" s="1"/>
  <c r="W60" i="5"/>
  <c r="X60" i="5"/>
  <c r="Y60" i="5" s="1"/>
  <c r="Z60" i="5"/>
  <c r="AA60" i="5"/>
  <c r="AB60" i="5" s="1"/>
  <c r="AC60" i="5"/>
  <c r="AD60" i="5"/>
  <c r="AE60" i="5" s="1"/>
  <c r="AF60" i="5"/>
  <c r="AG60" i="5"/>
  <c r="AH60" i="5" s="1"/>
  <c r="E47" i="5"/>
  <c r="F47" i="5"/>
  <c r="H47" i="5"/>
  <c r="I47" i="5"/>
  <c r="J47" i="5" s="1"/>
  <c r="K47" i="5"/>
  <c r="L47" i="5"/>
  <c r="N47" i="5"/>
  <c r="O47" i="5"/>
  <c r="P47" i="5" s="1"/>
  <c r="Q47" i="5"/>
  <c r="R47" i="5"/>
  <c r="S47" i="5" s="1"/>
  <c r="T47" i="5"/>
  <c r="U47" i="5"/>
  <c r="V47" i="5" s="1"/>
  <c r="W47" i="5"/>
  <c r="X47" i="5"/>
  <c r="Y47" i="5" s="1"/>
  <c r="Z47" i="5"/>
  <c r="AA47" i="5"/>
  <c r="AB47" i="5" s="1"/>
  <c r="AC47" i="5"/>
  <c r="AD47" i="5"/>
  <c r="AE47" i="5" s="1"/>
  <c r="AF47" i="5"/>
  <c r="AG47" i="5"/>
  <c r="AH47" i="5" s="1"/>
  <c r="E52" i="5"/>
  <c r="F52" i="5"/>
  <c r="G52" i="5" s="1"/>
  <c r="H52" i="5"/>
  <c r="I52" i="5"/>
  <c r="J52" i="5" s="1"/>
  <c r="K52" i="5"/>
  <c r="L52" i="5"/>
  <c r="M52" i="5" s="1"/>
  <c r="N52" i="5"/>
  <c r="O52" i="5"/>
  <c r="P52" i="5" s="1"/>
  <c r="Q52" i="5"/>
  <c r="R52" i="5"/>
  <c r="T52" i="5"/>
  <c r="U52" i="5"/>
  <c r="V52" i="5" s="1"/>
  <c r="W52" i="5"/>
  <c r="X52" i="5"/>
  <c r="Y52" i="5" s="1"/>
  <c r="Z52" i="5"/>
  <c r="AA52" i="5"/>
  <c r="AB52" i="5" s="1"/>
  <c r="AC52" i="5"/>
  <c r="AD52" i="5"/>
  <c r="AE52" i="5" s="1"/>
  <c r="AF52" i="5"/>
  <c r="AG52" i="5"/>
  <c r="AH52" i="5" s="1"/>
  <c r="E26" i="5"/>
  <c r="F26" i="5"/>
  <c r="H26" i="5"/>
  <c r="I26" i="5"/>
  <c r="K26" i="5"/>
  <c r="L26" i="5"/>
  <c r="N26" i="5"/>
  <c r="O26" i="5"/>
  <c r="P26" i="5" s="1"/>
  <c r="Q26" i="5"/>
  <c r="R26" i="5"/>
  <c r="S26" i="5" s="1"/>
  <c r="T26" i="5"/>
  <c r="U26" i="5"/>
  <c r="W26" i="5"/>
  <c r="X26" i="5"/>
  <c r="Y26" i="5" s="1"/>
  <c r="Z26" i="5"/>
  <c r="AA26" i="5"/>
  <c r="AC26" i="5"/>
  <c r="AD26" i="5"/>
  <c r="AF26" i="5"/>
  <c r="AG26" i="5"/>
  <c r="AH26" i="5" s="1"/>
  <c r="E19" i="5"/>
  <c r="F19" i="5"/>
  <c r="H19" i="5"/>
  <c r="I19" i="5"/>
  <c r="K19" i="5"/>
  <c r="L19" i="5"/>
  <c r="N19" i="5"/>
  <c r="O19" i="5"/>
  <c r="P19" i="5" s="1"/>
  <c r="Q19" i="5"/>
  <c r="R19" i="5"/>
  <c r="T19" i="5"/>
  <c r="U19" i="5"/>
  <c r="V19" i="5" s="1"/>
  <c r="W19" i="5"/>
  <c r="X19" i="5"/>
  <c r="Y19" i="5" s="1"/>
  <c r="Z19" i="5"/>
  <c r="AA19" i="5"/>
  <c r="AC19" i="5"/>
  <c r="AD19" i="5"/>
  <c r="AF19" i="5"/>
  <c r="AG19" i="5"/>
  <c r="AH19" i="5" s="1"/>
  <c r="E30" i="5"/>
  <c r="F30" i="5"/>
  <c r="G30" i="5" s="1"/>
  <c r="H30" i="5"/>
  <c r="I30" i="5"/>
  <c r="K30" i="5"/>
  <c r="L30" i="5"/>
  <c r="M30" i="5" s="1"/>
  <c r="N30" i="5"/>
  <c r="O30" i="5"/>
  <c r="P30" i="5" s="1"/>
  <c r="Q30" i="5"/>
  <c r="R30" i="5"/>
  <c r="S30" i="5" s="1"/>
  <c r="T30" i="5"/>
  <c r="U30" i="5"/>
  <c r="W30" i="5"/>
  <c r="X30" i="5"/>
  <c r="Y30" i="5" s="1"/>
  <c r="Z30" i="5"/>
  <c r="AA30" i="5"/>
  <c r="AC30" i="5"/>
  <c r="AD30" i="5"/>
  <c r="AE30" i="5" s="1"/>
  <c r="AF30" i="5"/>
  <c r="AG30" i="5"/>
  <c r="AH30" i="5" s="1"/>
  <c r="E17" i="5"/>
  <c r="F17" i="5"/>
  <c r="H17" i="5"/>
  <c r="I17" i="5"/>
  <c r="K17" i="5"/>
  <c r="L17" i="5"/>
  <c r="N17" i="5"/>
  <c r="O17" i="5"/>
  <c r="P17" i="5" s="1"/>
  <c r="Q17" i="5"/>
  <c r="R17" i="5"/>
  <c r="S17" i="5" s="1"/>
  <c r="T17" i="5"/>
  <c r="U17" i="5"/>
  <c r="V17" i="5" s="1"/>
  <c r="W17" i="5"/>
  <c r="X17" i="5"/>
  <c r="Z17" i="5"/>
  <c r="AA17" i="5"/>
  <c r="AC17" i="5"/>
  <c r="AD17" i="5"/>
  <c r="AF17" i="5"/>
  <c r="AG17" i="5"/>
  <c r="AH17" i="5" s="1"/>
  <c r="E31" i="5"/>
  <c r="F31" i="5"/>
  <c r="H31" i="5"/>
  <c r="I31" i="5"/>
  <c r="K31" i="5"/>
  <c r="L31" i="5"/>
  <c r="M31" i="5" s="1"/>
  <c r="N31" i="5"/>
  <c r="O31" i="5"/>
  <c r="Q31" i="5"/>
  <c r="R31" i="5"/>
  <c r="S31" i="5" s="1"/>
  <c r="T31" i="5"/>
  <c r="U31" i="5"/>
  <c r="W31" i="5"/>
  <c r="X31" i="5"/>
  <c r="Y31" i="5" s="1"/>
  <c r="Z31" i="5"/>
  <c r="AA31" i="5"/>
  <c r="AB31" i="5" s="1"/>
  <c r="AC31" i="5"/>
  <c r="AD31" i="5"/>
  <c r="AE31" i="5" s="1"/>
  <c r="AF31" i="5"/>
  <c r="AG31" i="5"/>
  <c r="AH31" i="5" s="1"/>
  <c r="E53" i="5"/>
  <c r="F53" i="5"/>
  <c r="H53" i="5"/>
  <c r="I53" i="5"/>
  <c r="K53" i="5"/>
  <c r="L53" i="5"/>
  <c r="M53" i="5" s="1"/>
  <c r="N53" i="5"/>
  <c r="O53" i="5"/>
  <c r="P53" i="5" s="1"/>
  <c r="Q53" i="5"/>
  <c r="R53" i="5"/>
  <c r="S53" i="5" s="1"/>
  <c r="T53" i="5"/>
  <c r="U53" i="5"/>
  <c r="V53" i="5" s="1"/>
  <c r="W53" i="5"/>
  <c r="X53" i="5"/>
  <c r="Y53" i="5" s="1"/>
  <c r="Z53" i="5"/>
  <c r="AA53" i="5"/>
  <c r="AB53" i="5" s="1"/>
  <c r="AC53" i="5"/>
  <c r="AD53" i="5"/>
  <c r="AE53" i="5" s="1"/>
  <c r="AF53" i="5"/>
  <c r="AG53" i="5"/>
  <c r="AH53" i="5" s="1"/>
  <c r="E11" i="5"/>
  <c r="F11" i="5"/>
  <c r="H11" i="5"/>
  <c r="I11" i="5"/>
  <c r="K11" i="5"/>
  <c r="L11" i="5"/>
  <c r="M11" i="5" s="1"/>
  <c r="N11" i="5"/>
  <c r="O11" i="5"/>
  <c r="Q11" i="5"/>
  <c r="R11" i="5"/>
  <c r="S11" i="5" s="1"/>
  <c r="T11" i="5"/>
  <c r="U11" i="5"/>
  <c r="W11" i="5"/>
  <c r="X11" i="5"/>
  <c r="Y11" i="5" s="1"/>
  <c r="Z11" i="5"/>
  <c r="AA11" i="5"/>
  <c r="AC11" i="5"/>
  <c r="AD11" i="5"/>
  <c r="AF11" i="5"/>
  <c r="AG11" i="5"/>
  <c r="AH11" i="5" s="1"/>
  <c r="E7" i="5"/>
  <c r="F7" i="5"/>
  <c r="G7" i="5" s="1"/>
  <c r="H7" i="5"/>
  <c r="I7" i="5"/>
  <c r="K7" i="5"/>
  <c r="L7" i="5"/>
  <c r="N7" i="5"/>
  <c r="O7" i="5"/>
  <c r="Q7" i="5"/>
  <c r="R7" i="5"/>
  <c r="T7" i="5"/>
  <c r="U7" i="5"/>
  <c r="W7" i="5"/>
  <c r="X7" i="5"/>
  <c r="Z7" i="5"/>
  <c r="AA7" i="5"/>
  <c r="AB7" i="5" s="1"/>
  <c r="AC7" i="5"/>
  <c r="AD7" i="5"/>
  <c r="AF7" i="5"/>
  <c r="AG7" i="5"/>
  <c r="AH7" i="5" s="1"/>
  <c r="E28" i="5"/>
  <c r="F28" i="5"/>
  <c r="G28" i="5" s="1"/>
  <c r="H28" i="5"/>
  <c r="I28" i="5"/>
  <c r="K28" i="5"/>
  <c r="L28" i="5"/>
  <c r="N28" i="5"/>
  <c r="O28" i="5"/>
  <c r="P28" i="5" s="1"/>
  <c r="Q28" i="5"/>
  <c r="R28" i="5"/>
  <c r="S28" i="5" s="1"/>
  <c r="T28" i="5"/>
  <c r="U28" i="5"/>
  <c r="W28" i="5"/>
  <c r="X28" i="5"/>
  <c r="Y28" i="5" s="1"/>
  <c r="Z28" i="5"/>
  <c r="AA28" i="5"/>
  <c r="AB28" i="5" s="1"/>
  <c r="AC28" i="5"/>
  <c r="AD28" i="5"/>
  <c r="AE28" i="5" s="1"/>
  <c r="AF28" i="5"/>
  <c r="AG28" i="5"/>
  <c r="AH28" i="5" s="1"/>
  <c r="E33" i="5"/>
  <c r="F33" i="5"/>
  <c r="H33" i="5"/>
  <c r="I33" i="5"/>
  <c r="K33" i="5"/>
  <c r="L33" i="5"/>
  <c r="M33" i="5" s="1"/>
  <c r="N33" i="5"/>
  <c r="O33" i="5"/>
  <c r="P33" i="5" s="1"/>
  <c r="Q33" i="5"/>
  <c r="R33" i="5"/>
  <c r="S33" i="5" s="1"/>
  <c r="T33" i="5"/>
  <c r="U33" i="5"/>
  <c r="W33" i="5"/>
  <c r="X33" i="5"/>
  <c r="Y33" i="5" s="1"/>
  <c r="Z33" i="5"/>
  <c r="AA33" i="5"/>
  <c r="AB33" i="5" s="1"/>
  <c r="AC33" i="5"/>
  <c r="AD33" i="5"/>
  <c r="AE33" i="5" s="1"/>
  <c r="AF33" i="5"/>
  <c r="AG33" i="5"/>
  <c r="AH33" i="5" s="1"/>
  <c r="E54" i="5"/>
  <c r="F54" i="5"/>
  <c r="G54" i="5" s="1"/>
  <c r="H54" i="5"/>
  <c r="I54" i="5"/>
  <c r="J54" i="5" s="1"/>
  <c r="K54" i="5"/>
  <c r="L54" i="5"/>
  <c r="M54" i="5" s="1"/>
  <c r="N54" i="5"/>
  <c r="O54" i="5"/>
  <c r="P54" i="5" s="1"/>
  <c r="Q54" i="5"/>
  <c r="R54" i="5"/>
  <c r="T54" i="5"/>
  <c r="U54" i="5"/>
  <c r="V54" i="5" s="1"/>
  <c r="W54" i="5"/>
  <c r="X54" i="5"/>
  <c r="Y54" i="5" s="1"/>
  <c r="Z54" i="5"/>
  <c r="AA54" i="5"/>
  <c r="AB54" i="5" s="1"/>
  <c r="AC54" i="5"/>
  <c r="AD54" i="5"/>
  <c r="AE54" i="5" s="1"/>
  <c r="AF54" i="5"/>
  <c r="AG54" i="5"/>
  <c r="AH54" i="5" s="1"/>
  <c r="E21" i="5"/>
  <c r="F21" i="5"/>
  <c r="H21" i="5"/>
  <c r="I21" i="5"/>
  <c r="K21" i="5"/>
  <c r="L21" i="5"/>
  <c r="N21" i="5"/>
  <c r="O21" i="5"/>
  <c r="Q21" i="5"/>
  <c r="R21" i="5"/>
  <c r="T21" i="5"/>
  <c r="U21" i="5"/>
  <c r="W21" i="5"/>
  <c r="X21" i="5"/>
  <c r="Y21" i="5" s="1"/>
  <c r="Z21" i="5"/>
  <c r="AA21" i="5"/>
  <c r="AC21" i="5"/>
  <c r="AD21" i="5"/>
  <c r="AF21" i="5"/>
  <c r="AG21" i="5"/>
  <c r="AH21" i="5" s="1"/>
  <c r="E23" i="5"/>
  <c r="F23" i="5"/>
  <c r="H23" i="5"/>
  <c r="I23" i="5"/>
  <c r="J23" i="5" s="1"/>
  <c r="K23" i="5"/>
  <c r="L23" i="5"/>
  <c r="N23" i="5"/>
  <c r="O23" i="5"/>
  <c r="Q23" i="5"/>
  <c r="R23" i="5"/>
  <c r="T23" i="5"/>
  <c r="U23" i="5"/>
  <c r="V23" i="5" s="1"/>
  <c r="W23" i="5"/>
  <c r="X23" i="5"/>
  <c r="Z23" i="5"/>
  <c r="AA23" i="5"/>
  <c r="AC23" i="5"/>
  <c r="AD23" i="5"/>
  <c r="AF23" i="5"/>
  <c r="AG23" i="5"/>
  <c r="AH23" i="5" s="1"/>
  <c r="E18" i="5"/>
  <c r="F18" i="5"/>
  <c r="H18" i="5"/>
  <c r="I18" i="5"/>
  <c r="J18" i="5" s="1"/>
  <c r="K18" i="5"/>
  <c r="L18" i="5"/>
  <c r="N18" i="5"/>
  <c r="O18" i="5"/>
  <c r="Q18" i="5"/>
  <c r="R18" i="5"/>
  <c r="T18" i="5"/>
  <c r="U18" i="5"/>
  <c r="W18" i="5"/>
  <c r="X18" i="5"/>
  <c r="Z18" i="5"/>
  <c r="AA18" i="5"/>
  <c r="AC18" i="5"/>
  <c r="AD18" i="5"/>
  <c r="AF18" i="5"/>
  <c r="AG18" i="5"/>
  <c r="AH18" i="5" s="1"/>
  <c r="E73" i="5"/>
  <c r="F73" i="5"/>
  <c r="H73" i="5"/>
  <c r="I73" i="5"/>
  <c r="J73" i="5" s="1"/>
  <c r="K73" i="5"/>
  <c r="L73" i="5"/>
  <c r="M73" i="5" s="1"/>
  <c r="N73" i="5"/>
  <c r="O73" i="5"/>
  <c r="P73" i="5" s="1"/>
  <c r="Q73" i="5"/>
  <c r="R73" i="5"/>
  <c r="S73" i="5" s="1"/>
  <c r="T73" i="5"/>
  <c r="U73" i="5"/>
  <c r="V73" i="5" s="1"/>
  <c r="W73" i="5"/>
  <c r="X73" i="5"/>
  <c r="Y73" i="5" s="1"/>
  <c r="Z73" i="5"/>
  <c r="AA73" i="5"/>
  <c r="AB73" i="5" s="1"/>
  <c r="AC73" i="5"/>
  <c r="AD73" i="5"/>
  <c r="AE73" i="5" s="1"/>
  <c r="AF73" i="5"/>
  <c r="AG73" i="5"/>
  <c r="AH73" i="5" s="1"/>
  <c r="E76" i="5"/>
  <c r="F76" i="5"/>
  <c r="H76" i="5"/>
  <c r="I76" i="5"/>
  <c r="J76" i="5" s="1"/>
  <c r="K76" i="5"/>
  <c r="L76" i="5"/>
  <c r="M76" i="5" s="1"/>
  <c r="N76" i="5"/>
  <c r="O76" i="5"/>
  <c r="P76" i="5" s="1"/>
  <c r="Q76" i="5"/>
  <c r="R76" i="5"/>
  <c r="S76" i="5" s="1"/>
  <c r="T76" i="5"/>
  <c r="U76" i="5"/>
  <c r="V76" i="5" s="1"/>
  <c r="W76" i="5"/>
  <c r="X76" i="5"/>
  <c r="Y76" i="5" s="1"/>
  <c r="Z76" i="5"/>
  <c r="AA76" i="5"/>
  <c r="AB76" i="5" s="1"/>
  <c r="AC76" i="5"/>
  <c r="AD76" i="5"/>
  <c r="AE76" i="5" s="1"/>
  <c r="AF76" i="5"/>
  <c r="AG76" i="5"/>
  <c r="AH76" i="5" s="1"/>
  <c r="E38" i="5"/>
  <c r="F38" i="5"/>
  <c r="H38" i="5"/>
  <c r="I38" i="5"/>
  <c r="J38" i="5" s="1"/>
  <c r="K38" i="5"/>
  <c r="L38" i="5"/>
  <c r="N38" i="5"/>
  <c r="O38" i="5"/>
  <c r="P38" i="5" s="1"/>
  <c r="Q38" i="5"/>
  <c r="R38" i="5"/>
  <c r="S38" i="5" s="1"/>
  <c r="T38" i="5"/>
  <c r="U38" i="5"/>
  <c r="V38" i="5" s="1"/>
  <c r="W38" i="5"/>
  <c r="X38" i="5"/>
  <c r="Y38" i="5" s="1"/>
  <c r="Z38" i="5"/>
  <c r="AA38" i="5"/>
  <c r="AB38" i="5" s="1"/>
  <c r="AC38" i="5"/>
  <c r="AD38" i="5"/>
  <c r="AE38" i="5" s="1"/>
  <c r="AF38" i="5"/>
  <c r="AG38" i="5"/>
  <c r="AH38" i="5" s="1"/>
  <c r="E13" i="5"/>
  <c r="F13" i="5"/>
  <c r="H13" i="5"/>
  <c r="I13" i="5"/>
  <c r="J13" i="5" s="1"/>
  <c r="K13" i="5"/>
  <c r="L13" i="5"/>
  <c r="M13" i="5" s="1"/>
  <c r="N13" i="5"/>
  <c r="O13" i="5"/>
  <c r="Q13" i="5"/>
  <c r="R13" i="5"/>
  <c r="S13" i="5" s="1"/>
  <c r="T13" i="5"/>
  <c r="U13" i="5"/>
  <c r="W13" i="5"/>
  <c r="X13" i="5"/>
  <c r="Z13" i="5"/>
  <c r="AA13" i="5"/>
  <c r="AC13" i="5"/>
  <c r="AD13" i="5"/>
  <c r="AF13" i="5"/>
  <c r="AG13" i="5"/>
  <c r="AH13" i="5" s="1"/>
  <c r="E42" i="5"/>
  <c r="F42" i="5"/>
  <c r="G42" i="5" s="1"/>
  <c r="H42" i="5"/>
  <c r="I42" i="5"/>
  <c r="K42" i="5"/>
  <c r="L42" i="5"/>
  <c r="M42" i="5" s="1"/>
  <c r="N42" i="5"/>
  <c r="O42" i="5"/>
  <c r="P42" i="5" s="1"/>
  <c r="Q42" i="5"/>
  <c r="R42" i="5"/>
  <c r="S42" i="5" s="1"/>
  <c r="T42" i="5"/>
  <c r="U42" i="5"/>
  <c r="V42" i="5" s="1"/>
  <c r="W42" i="5"/>
  <c r="X42" i="5"/>
  <c r="Z42" i="5"/>
  <c r="AA42" i="5"/>
  <c r="AC42" i="5"/>
  <c r="AD42" i="5"/>
  <c r="AE42" i="5" s="1"/>
  <c r="AF42" i="5"/>
  <c r="AG42" i="5"/>
  <c r="AH42" i="5" s="1"/>
  <c r="E15" i="5"/>
  <c r="F15" i="5"/>
  <c r="H15" i="5"/>
  <c r="I15" i="5"/>
  <c r="K15" i="5"/>
  <c r="L15" i="5"/>
  <c r="N15" i="5"/>
  <c r="O15" i="5"/>
  <c r="Q15" i="5"/>
  <c r="R15" i="5"/>
  <c r="T15" i="5"/>
  <c r="U15" i="5"/>
  <c r="W15" i="5"/>
  <c r="X15" i="5"/>
  <c r="Z15" i="5"/>
  <c r="AA15" i="5"/>
  <c r="AC15" i="5"/>
  <c r="AD15" i="5"/>
  <c r="AF15" i="5"/>
  <c r="AG15" i="5"/>
  <c r="AH15" i="5" s="1"/>
  <c r="E78" i="5"/>
  <c r="F78" i="5"/>
  <c r="G78" i="5" s="1"/>
  <c r="H78" i="5"/>
  <c r="I78" i="5"/>
  <c r="J78" i="5" s="1"/>
  <c r="K78" i="5"/>
  <c r="L78" i="5"/>
  <c r="M78" i="5" s="1"/>
  <c r="N78" i="5"/>
  <c r="O78" i="5"/>
  <c r="P78" i="5" s="1"/>
  <c r="Q78" i="5"/>
  <c r="R78" i="5"/>
  <c r="S78" i="5" s="1"/>
  <c r="T78" i="5"/>
  <c r="U78" i="5"/>
  <c r="V78" i="5" s="1"/>
  <c r="W78" i="5"/>
  <c r="X78" i="5"/>
  <c r="Y78" i="5" s="1"/>
  <c r="Z78" i="5"/>
  <c r="AA78" i="5"/>
  <c r="AB78" i="5" s="1"/>
  <c r="AC78" i="5"/>
  <c r="AD78" i="5"/>
  <c r="AE78" i="5" s="1"/>
  <c r="AF78" i="5"/>
  <c r="AG78" i="5"/>
  <c r="AH78" i="5" s="1"/>
  <c r="E46" i="5"/>
  <c r="F46" i="5"/>
  <c r="H46" i="5"/>
  <c r="I46" i="5"/>
  <c r="J46" i="5" s="1"/>
  <c r="K46" i="5"/>
  <c r="L46" i="5"/>
  <c r="N46" i="5"/>
  <c r="O46" i="5"/>
  <c r="P46" i="5" s="1"/>
  <c r="Q46" i="5"/>
  <c r="R46" i="5"/>
  <c r="S46" i="5" s="1"/>
  <c r="T46" i="5"/>
  <c r="U46" i="5"/>
  <c r="V46" i="5" s="1"/>
  <c r="W46" i="5"/>
  <c r="X46" i="5"/>
  <c r="Y46" i="5" s="1"/>
  <c r="Z46" i="5"/>
  <c r="AA46" i="5"/>
  <c r="AB46" i="5" s="1"/>
  <c r="AC46" i="5"/>
  <c r="AD46" i="5"/>
  <c r="AE46" i="5" s="1"/>
  <c r="AF46" i="5"/>
  <c r="AG46" i="5"/>
  <c r="AH46" i="5" s="1"/>
  <c r="E55" i="5"/>
  <c r="F55" i="5"/>
  <c r="G55" i="5" s="1"/>
  <c r="H55" i="5"/>
  <c r="I55" i="5"/>
  <c r="J55" i="5" s="1"/>
  <c r="K55" i="5"/>
  <c r="L55" i="5"/>
  <c r="N55" i="5"/>
  <c r="O55" i="5"/>
  <c r="P55" i="5" s="1"/>
  <c r="Q55" i="5"/>
  <c r="R55" i="5"/>
  <c r="S55" i="5" s="1"/>
  <c r="T55" i="5"/>
  <c r="U55" i="5"/>
  <c r="V55" i="5" s="1"/>
  <c r="W55" i="5"/>
  <c r="X55" i="5"/>
  <c r="Y55" i="5" s="1"/>
  <c r="Z55" i="5"/>
  <c r="AA55" i="5"/>
  <c r="AB55" i="5" s="1"/>
  <c r="AC55" i="5"/>
  <c r="AD55" i="5"/>
  <c r="AE55" i="5" s="1"/>
  <c r="AF55" i="5"/>
  <c r="AG55" i="5"/>
  <c r="AH55" i="5" s="1"/>
  <c r="E74" i="5"/>
  <c r="F74" i="5"/>
  <c r="G74" i="5" s="1"/>
  <c r="H74" i="5"/>
  <c r="I74" i="5"/>
  <c r="J74" i="5" s="1"/>
  <c r="K74" i="5"/>
  <c r="L74" i="5"/>
  <c r="N74" i="5"/>
  <c r="O74" i="5"/>
  <c r="P74" i="5" s="1"/>
  <c r="Q74" i="5"/>
  <c r="R74" i="5"/>
  <c r="S74" i="5" s="1"/>
  <c r="T74" i="5"/>
  <c r="U74" i="5"/>
  <c r="V74" i="5" s="1"/>
  <c r="W74" i="5"/>
  <c r="X74" i="5"/>
  <c r="Y74" i="5" s="1"/>
  <c r="Z74" i="5"/>
  <c r="AA74" i="5"/>
  <c r="AB74" i="5" s="1"/>
  <c r="AC74" i="5"/>
  <c r="AD74" i="5"/>
  <c r="AE74" i="5" s="1"/>
  <c r="AF74" i="5"/>
  <c r="AG74" i="5"/>
  <c r="AH74" i="5" s="1"/>
  <c r="AG8" i="5"/>
  <c r="AH8" i="5" s="1"/>
  <c r="AF8" i="5"/>
  <c r="AD8" i="5"/>
  <c r="AC8" i="5"/>
  <c r="AA8" i="5"/>
  <c r="Z8" i="5"/>
  <c r="X8" i="5"/>
  <c r="W8" i="5"/>
  <c r="U8" i="5"/>
  <c r="T8" i="5"/>
  <c r="R8" i="5"/>
  <c r="Q8" i="5"/>
  <c r="O8" i="5"/>
  <c r="P8" i="5" s="1"/>
  <c r="N8" i="5"/>
  <c r="L8" i="5"/>
  <c r="K8" i="5"/>
  <c r="I8" i="5"/>
  <c r="H8" i="5"/>
  <c r="F8" i="5"/>
  <c r="E8" i="5"/>
  <c r="AE8" i="5" l="1"/>
  <c r="AE15" i="5"/>
  <c r="AE13" i="5"/>
  <c r="AE18" i="5"/>
  <c r="AE23" i="5"/>
  <c r="AE21" i="5"/>
  <c r="AE7" i="5"/>
  <c r="AE11" i="5"/>
  <c r="AE17" i="5"/>
  <c r="AE19" i="5"/>
  <c r="AE26" i="5"/>
  <c r="AE34" i="5"/>
  <c r="AE16" i="5"/>
  <c r="AE12" i="5"/>
  <c r="AE25" i="5"/>
  <c r="AE6" i="5"/>
  <c r="AE14" i="5"/>
  <c r="AE35" i="5"/>
  <c r="AE22" i="5"/>
  <c r="S8" i="5"/>
  <c r="Y8" i="5"/>
  <c r="J11" i="5"/>
  <c r="AI29" i="5"/>
  <c r="J8" i="5"/>
  <c r="J15" i="5"/>
  <c r="J42" i="5"/>
  <c r="J22" i="5"/>
  <c r="J27" i="5"/>
  <c r="J25" i="5"/>
  <c r="J56" i="5"/>
  <c r="J67" i="5"/>
  <c r="J14" i="5"/>
  <c r="J48" i="5"/>
  <c r="J35" i="5"/>
  <c r="Y15" i="5"/>
  <c r="Y42" i="5"/>
  <c r="Y13" i="5"/>
  <c r="Y18" i="5"/>
  <c r="Y7" i="5"/>
  <c r="S7" i="5"/>
  <c r="Y17" i="5"/>
  <c r="S27" i="5"/>
  <c r="S12" i="5"/>
  <c r="Y25" i="5"/>
  <c r="S6" i="5"/>
  <c r="S22" i="5"/>
  <c r="AB15" i="5"/>
  <c r="AB42" i="5"/>
  <c r="AB18" i="5"/>
  <c r="AB23" i="5"/>
  <c r="AB17" i="5"/>
  <c r="AB26" i="5"/>
  <c r="AB27" i="5"/>
  <c r="AB12" i="5"/>
  <c r="AB25" i="5"/>
  <c r="Y23" i="5"/>
  <c r="S15" i="5"/>
  <c r="S18" i="5"/>
  <c r="S23" i="5"/>
  <c r="U36" i="24"/>
  <c r="U36" i="23"/>
  <c r="U70" i="23"/>
  <c r="U31" i="23"/>
  <c r="U44" i="23"/>
  <c r="U12" i="23"/>
  <c r="U76" i="23"/>
  <c r="V27" i="5"/>
  <c r="V65" i="5"/>
  <c r="AI65" i="5" s="1"/>
  <c r="V15" i="5"/>
  <c r="V13" i="5"/>
  <c r="V44" i="5"/>
  <c r="V8" i="5"/>
  <c r="V18" i="5"/>
  <c r="V21" i="5"/>
  <c r="V33" i="5"/>
  <c r="V28" i="5"/>
  <c r="V7" i="5"/>
  <c r="V11" i="5"/>
  <c r="V31" i="5"/>
  <c r="V30" i="5"/>
  <c r="V26" i="5"/>
  <c r="V64" i="5"/>
  <c r="AI64" i="5" s="1"/>
  <c r="V61" i="5"/>
  <c r="AJ61" i="5" s="1"/>
  <c r="V56" i="5"/>
  <c r="V49" i="5"/>
  <c r="V77" i="5"/>
  <c r="AI77" i="5" s="1"/>
  <c r="V67" i="5"/>
  <c r="AJ67" i="5" s="1"/>
  <c r="AL67" i="5" s="1"/>
  <c r="V41" i="5"/>
  <c r="V14" i="5"/>
  <c r="V48" i="5"/>
  <c r="V35" i="5"/>
  <c r="V22" i="5"/>
  <c r="S21" i="5"/>
  <c r="S54" i="5"/>
  <c r="AI54" i="5" s="1"/>
  <c r="S19" i="5"/>
  <c r="S52" i="5"/>
  <c r="AI52" i="5" s="1"/>
  <c r="S16" i="5"/>
  <c r="AJ10" i="5"/>
  <c r="AK10" i="5" s="1"/>
  <c r="AJ39" i="5"/>
  <c r="AK39" i="5" s="1"/>
  <c r="AB8" i="5"/>
  <c r="AB13" i="5"/>
  <c r="AB21" i="5"/>
  <c r="AB11" i="5"/>
  <c r="AB30" i="5"/>
  <c r="AB19" i="5"/>
  <c r="AB34" i="5"/>
  <c r="AB16" i="5"/>
  <c r="AB37" i="5"/>
  <c r="AB14" i="5"/>
  <c r="U27" i="24"/>
  <c r="U17" i="24"/>
  <c r="P15" i="5"/>
  <c r="P13" i="5"/>
  <c r="P18" i="5"/>
  <c r="P23" i="5"/>
  <c r="P21" i="5"/>
  <c r="P7" i="5"/>
  <c r="P11" i="5"/>
  <c r="P31" i="5"/>
  <c r="P57" i="5"/>
  <c r="P27" i="5"/>
  <c r="P12" i="5"/>
  <c r="P25" i="5"/>
  <c r="P6" i="5"/>
  <c r="U13" i="24"/>
  <c r="U9" i="24"/>
  <c r="M47" i="5"/>
  <c r="M41" i="5"/>
  <c r="AI41" i="5" s="1"/>
  <c r="M14" i="5"/>
  <c r="M22" i="5"/>
  <c r="AM9" i="5"/>
  <c r="AL9" i="5"/>
  <c r="AK9" i="5"/>
  <c r="M46" i="5"/>
  <c r="M15" i="5"/>
  <c r="M38" i="5"/>
  <c r="M21" i="5"/>
  <c r="M17" i="5"/>
  <c r="M19" i="5"/>
  <c r="M26" i="5"/>
  <c r="M8" i="5"/>
  <c r="M74" i="5"/>
  <c r="AI74" i="5" s="1"/>
  <c r="M55" i="5"/>
  <c r="AJ55" i="5" s="1"/>
  <c r="AL55" i="5" s="1"/>
  <c r="M18" i="5"/>
  <c r="M23" i="5"/>
  <c r="M28" i="5"/>
  <c r="M7" i="5"/>
  <c r="M57" i="5"/>
  <c r="AJ57" i="5" s="1"/>
  <c r="AL57" i="5" s="1"/>
  <c r="M27" i="5"/>
  <c r="M12" i="5"/>
  <c r="M25" i="5"/>
  <c r="M6" i="5"/>
  <c r="AL45" i="5"/>
  <c r="AM45" i="5"/>
  <c r="U12" i="22"/>
  <c r="AK45" i="5"/>
  <c r="AI32" i="5"/>
  <c r="AI24" i="5"/>
  <c r="J21" i="5"/>
  <c r="J33" i="5"/>
  <c r="J28" i="5"/>
  <c r="J7" i="5"/>
  <c r="J53" i="5"/>
  <c r="J31" i="5"/>
  <c r="J17" i="5"/>
  <c r="J30" i="5"/>
  <c r="J19" i="5"/>
  <c r="J26" i="5"/>
  <c r="U114" i="22"/>
  <c r="U111" i="22"/>
  <c r="U89" i="22"/>
  <c r="U122" i="22"/>
  <c r="U27" i="23"/>
  <c r="AI39" i="5"/>
  <c r="AO59" i="5"/>
  <c r="F179" i="26" s="1"/>
  <c r="G46" i="5"/>
  <c r="G15" i="5"/>
  <c r="G13" i="5"/>
  <c r="G38" i="5"/>
  <c r="G66" i="5"/>
  <c r="AJ66" i="5" s="1"/>
  <c r="U20" i="22"/>
  <c r="U77" i="22"/>
  <c r="T45" i="22"/>
  <c r="T56" i="22"/>
  <c r="T49" i="22"/>
  <c r="R56" i="22"/>
  <c r="R45" i="22"/>
  <c r="U97" i="22"/>
  <c r="AJ24" i="5"/>
  <c r="AN24" i="5" s="1"/>
  <c r="AJ32" i="5"/>
  <c r="AM32" i="5" s="1"/>
  <c r="G33" i="5"/>
  <c r="AI10" i="5"/>
  <c r="AI75" i="5"/>
  <c r="AJ29" i="5"/>
  <c r="AK29" i="5" s="1"/>
  <c r="AI70" i="5"/>
  <c r="AM75" i="5"/>
  <c r="AK75" i="5"/>
  <c r="AN75" i="5"/>
  <c r="AL75" i="5"/>
  <c r="AM70" i="5"/>
  <c r="AL70" i="5"/>
  <c r="AN70" i="5"/>
  <c r="AK70" i="5"/>
  <c r="U68" i="24"/>
  <c r="U63" i="24"/>
  <c r="G62" i="5"/>
  <c r="AI62" i="5" s="1"/>
  <c r="G27" i="5"/>
  <c r="G25" i="5"/>
  <c r="G6" i="5"/>
  <c r="G49" i="5"/>
  <c r="G50" i="5"/>
  <c r="AJ50" i="5" s="1"/>
  <c r="G44" i="5"/>
  <c r="G14" i="5"/>
  <c r="G22" i="5"/>
  <c r="G76" i="5"/>
  <c r="AJ76" i="5" s="1"/>
  <c r="AM76" i="5" s="1"/>
  <c r="G19" i="5"/>
  <c r="G17" i="5"/>
  <c r="G60" i="5"/>
  <c r="AI60" i="5" s="1"/>
  <c r="G23" i="5"/>
  <c r="G21" i="5"/>
  <c r="G18" i="5"/>
  <c r="G34" i="5"/>
  <c r="G37" i="5"/>
  <c r="G11" i="5"/>
  <c r="G47" i="5"/>
  <c r="G53" i="5"/>
  <c r="G73" i="5"/>
  <c r="AI73" i="5" s="1"/>
  <c r="G31" i="5"/>
  <c r="G16" i="5"/>
  <c r="G26" i="5"/>
  <c r="G8" i="5"/>
  <c r="T92" i="22"/>
  <c r="R92" i="22"/>
  <c r="R49" i="22"/>
  <c r="Q56" i="22"/>
  <c r="Q45" i="22"/>
  <c r="Q92" i="22"/>
  <c r="Q49" i="22"/>
  <c r="AI78" i="5"/>
  <c r="AJ78" i="5"/>
  <c r="O45" i="24"/>
  <c r="P45" i="24"/>
  <c r="S45" i="24" s="1"/>
  <c r="O38" i="24"/>
  <c r="P38" i="24"/>
  <c r="S38" i="24" s="1"/>
  <c r="O56" i="24"/>
  <c r="P56" i="24"/>
  <c r="S56" i="24" s="1"/>
  <c r="O42" i="24"/>
  <c r="P42" i="24"/>
  <c r="S42" i="24" s="1"/>
  <c r="O65" i="24"/>
  <c r="P65" i="24"/>
  <c r="S65" i="24" s="1"/>
  <c r="O46" i="24"/>
  <c r="P46" i="24"/>
  <c r="S46" i="24" s="1"/>
  <c r="O51" i="24"/>
  <c r="P51" i="24"/>
  <c r="S51" i="24" s="1"/>
  <c r="O75" i="24"/>
  <c r="P75" i="24"/>
  <c r="S75" i="24" s="1"/>
  <c r="O66" i="24"/>
  <c r="P66" i="24"/>
  <c r="S66" i="24" s="1"/>
  <c r="O61" i="24"/>
  <c r="P61" i="24"/>
  <c r="S61" i="24" s="1"/>
  <c r="O72" i="24"/>
  <c r="P72" i="24"/>
  <c r="S72" i="24" s="1"/>
  <c r="O67" i="24"/>
  <c r="P67" i="24"/>
  <c r="S67" i="24" s="1"/>
  <c r="O6" i="24"/>
  <c r="P6" i="24"/>
  <c r="S6" i="24" s="1"/>
  <c r="O8" i="24"/>
  <c r="P8" i="24"/>
  <c r="S8" i="24" s="1"/>
  <c r="O37" i="24"/>
  <c r="P37" i="24"/>
  <c r="S37" i="24" s="1"/>
  <c r="O73" i="24"/>
  <c r="P73" i="24"/>
  <c r="S73" i="24" s="1"/>
  <c r="O55" i="24"/>
  <c r="P55" i="24"/>
  <c r="S55" i="24" s="1"/>
  <c r="O52" i="24"/>
  <c r="P52" i="24"/>
  <c r="S52" i="24" s="1"/>
  <c r="O49" i="24"/>
  <c r="P49" i="24"/>
  <c r="S49" i="24" s="1"/>
  <c r="O20" i="24"/>
  <c r="P20" i="24"/>
  <c r="S20" i="24" s="1"/>
  <c r="O11" i="24"/>
  <c r="P11" i="24"/>
  <c r="S11" i="24" s="1"/>
  <c r="O23" i="24"/>
  <c r="P23" i="24"/>
  <c r="S23" i="24" s="1"/>
  <c r="O50" i="24"/>
  <c r="P50" i="24"/>
  <c r="S50" i="24" s="1"/>
  <c r="O41" i="24"/>
  <c r="P41" i="24"/>
  <c r="S41" i="24" s="1"/>
  <c r="O44" i="24"/>
  <c r="P44" i="24"/>
  <c r="S44" i="24" s="1"/>
  <c r="O33" i="24"/>
  <c r="P33" i="24"/>
  <c r="Q33" i="24" s="1"/>
  <c r="O29" i="24"/>
  <c r="P29" i="24"/>
  <c r="S29" i="24" s="1"/>
  <c r="O25" i="24"/>
  <c r="P25" i="24"/>
  <c r="Q25" i="24" s="1"/>
  <c r="O19" i="24"/>
  <c r="P19" i="24"/>
  <c r="Q19" i="24" s="1"/>
  <c r="O34" i="24"/>
  <c r="P34" i="24"/>
  <c r="Q34" i="24" s="1"/>
  <c r="O69" i="24"/>
  <c r="P69" i="24"/>
  <c r="S69" i="24" s="1"/>
  <c r="O12" i="24"/>
  <c r="P12" i="24"/>
  <c r="S12" i="24" s="1"/>
  <c r="O7" i="24"/>
  <c r="P7" i="24"/>
  <c r="S7" i="24" s="1"/>
  <c r="O18" i="24"/>
  <c r="P18" i="24"/>
  <c r="S18" i="24" s="1"/>
  <c r="O24" i="24"/>
  <c r="P24" i="24"/>
  <c r="S24" i="24" s="1"/>
  <c r="O39" i="24"/>
  <c r="P39" i="24"/>
  <c r="S39" i="24" s="1"/>
  <c r="O31" i="24"/>
  <c r="P31" i="24"/>
  <c r="S31" i="24" s="1"/>
  <c r="O22" i="24"/>
  <c r="P22" i="24"/>
  <c r="S22" i="24" s="1"/>
  <c r="O26" i="24"/>
  <c r="P26" i="24"/>
  <c r="S26" i="24" s="1"/>
  <c r="O71" i="24"/>
  <c r="P71" i="24"/>
  <c r="S71" i="24" s="1"/>
  <c r="O76" i="24"/>
  <c r="P76" i="24"/>
  <c r="S76" i="24" s="1"/>
  <c r="O28" i="24"/>
  <c r="P28" i="24"/>
  <c r="S28" i="24" s="1"/>
  <c r="O15" i="24"/>
  <c r="P15" i="24"/>
  <c r="S15" i="24" s="1"/>
  <c r="O48" i="24"/>
  <c r="P48" i="24"/>
  <c r="Q48" i="24" s="1"/>
  <c r="O30" i="24"/>
  <c r="P30" i="24"/>
  <c r="S30" i="24" s="1"/>
  <c r="O78" i="24"/>
  <c r="P78" i="24"/>
  <c r="S78" i="24" s="1"/>
  <c r="O54" i="24"/>
  <c r="P54" i="24"/>
  <c r="S54" i="24" s="1"/>
  <c r="O40" i="24"/>
  <c r="P40" i="24"/>
  <c r="S40" i="24" s="1"/>
  <c r="O74" i="24"/>
  <c r="P74" i="24"/>
  <c r="S74" i="24" s="1"/>
  <c r="O21" i="24"/>
  <c r="P21" i="24"/>
  <c r="S21" i="24" s="1"/>
  <c r="O46" i="23"/>
  <c r="P46" i="23"/>
  <c r="S46" i="23" s="1"/>
  <c r="O16" i="23"/>
  <c r="P16" i="23"/>
  <c r="S16" i="23" s="1"/>
  <c r="O43" i="23"/>
  <c r="P43" i="23"/>
  <c r="S43" i="23" s="1"/>
  <c r="O41" i="23"/>
  <c r="P41" i="23"/>
  <c r="S41" i="23" s="1"/>
  <c r="O75" i="23"/>
  <c r="P75" i="23"/>
  <c r="S75" i="23" s="1"/>
  <c r="O66" i="23"/>
  <c r="S66" i="23"/>
  <c r="O56" i="23"/>
  <c r="P56" i="23"/>
  <c r="S56" i="23" s="1"/>
  <c r="O48" i="23"/>
  <c r="P48" i="23"/>
  <c r="S48" i="23" s="1"/>
  <c r="O53" i="23"/>
  <c r="P53" i="23"/>
  <c r="S53" i="23" s="1"/>
  <c r="O61" i="23"/>
  <c r="P61" i="23"/>
  <c r="S61" i="23" s="1"/>
  <c r="O58" i="23"/>
  <c r="P58" i="23"/>
  <c r="S58" i="23" s="1"/>
  <c r="O62" i="23"/>
  <c r="P62" i="23"/>
  <c r="S62" i="23" s="1"/>
  <c r="O21" i="23"/>
  <c r="P21" i="23"/>
  <c r="S21" i="23" s="1"/>
  <c r="O9" i="23"/>
  <c r="P9" i="23"/>
  <c r="S9" i="23" s="1"/>
  <c r="O18" i="23"/>
  <c r="P18" i="23"/>
  <c r="S18" i="23" s="1"/>
  <c r="O25" i="23"/>
  <c r="P25" i="23"/>
  <c r="S25" i="23" s="1"/>
  <c r="O51" i="23"/>
  <c r="P51" i="23"/>
  <c r="S51" i="23" s="1"/>
  <c r="O65" i="23"/>
  <c r="P65" i="23"/>
  <c r="S65" i="23" s="1"/>
  <c r="O69" i="23"/>
  <c r="P69" i="23"/>
  <c r="S69" i="23" s="1"/>
  <c r="O37" i="23"/>
  <c r="P37" i="23"/>
  <c r="S37" i="23" s="1"/>
  <c r="O24" i="23"/>
  <c r="P24" i="23"/>
  <c r="S24" i="23" s="1"/>
  <c r="O35" i="23"/>
  <c r="P35" i="23"/>
  <c r="S35" i="23" s="1"/>
  <c r="O49" i="23"/>
  <c r="P49" i="23"/>
  <c r="S49" i="23" s="1"/>
  <c r="O64" i="23"/>
  <c r="P64" i="23"/>
  <c r="S64" i="23" s="1"/>
  <c r="O26" i="23"/>
  <c r="P26" i="23"/>
  <c r="S26" i="23" s="1"/>
  <c r="O20" i="23"/>
  <c r="P20" i="23"/>
  <c r="S20" i="23" s="1"/>
  <c r="O55" i="23"/>
  <c r="P55" i="23"/>
  <c r="S55" i="23" s="1"/>
  <c r="O28" i="23"/>
  <c r="P28" i="23"/>
  <c r="S28" i="23" s="1"/>
  <c r="O19" i="23"/>
  <c r="P19" i="23"/>
  <c r="S19" i="23" s="1"/>
  <c r="O29" i="23"/>
  <c r="P29" i="23"/>
  <c r="S29" i="23" s="1"/>
  <c r="O50" i="23"/>
  <c r="P50" i="23"/>
  <c r="S50" i="23" s="1"/>
  <c r="O10" i="23"/>
  <c r="P10" i="23"/>
  <c r="S10" i="23" s="1"/>
  <c r="O8" i="23"/>
  <c r="P8" i="23"/>
  <c r="S8" i="23" s="1"/>
  <c r="O32" i="23"/>
  <c r="P32" i="23"/>
  <c r="S32" i="23" s="1"/>
  <c r="O33" i="23"/>
  <c r="P33" i="23"/>
  <c r="S33" i="23" s="1"/>
  <c r="O59" i="23"/>
  <c r="P59" i="23"/>
  <c r="S59" i="23" s="1"/>
  <c r="O17" i="23"/>
  <c r="P17" i="23"/>
  <c r="S17" i="23" s="1"/>
  <c r="O23" i="23"/>
  <c r="P23" i="23"/>
  <c r="S23" i="23" s="1"/>
  <c r="O14" i="23"/>
  <c r="P14" i="23"/>
  <c r="S14" i="23" s="1"/>
  <c r="O72" i="23"/>
  <c r="P72" i="23"/>
  <c r="S72" i="23" s="1"/>
  <c r="O73" i="23"/>
  <c r="P73" i="23"/>
  <c r="S73" i="23" s="1"/>
  <c r="O39" i="23"/>
  <c r="P39" i="23"/>
  <c r="S39" i="23" s="1"/>
  <c r="O13" i="23"/>
  <c r="P13" i="23"/>
  <c r="S13" i="23" s="1"/>
  <c r="O42" i="23"/>
  <c r="P42" i="23"/>
  <c r="S42" i="23" s="1"/>
  <c r="O7" i="23"/>
  <c r="P7" i="23"/>
  <c r="S7" i="23" s="1"/>
  <c r="O78" i="23"/>
  <c r="P78" i="23"/>
  <c r="S78" i="23" s="1"/>
  <c r="O45" i="23"/>
  <c r="P45" i="23"/>
  <c r="S45" i="23" s="1"/>
  <c r="O60" i="23"/>
  <c r="P60" i="23"/>
  <c r="S60" i="23" s="1"/>
  <c r="O71" i="23"/>
  <c r="P71" i="23"/>
  <c r="S71" i="23" s="1"/>
  <c r="O6" i="23"/>
  <c r="P6" i="23"/>
  <c r="S6" i="23" s="1"/>
  <c r="O22" i="23"/>
  <c r="P22" i="23"/>
  <c r="S22" i="23" s="1"/>
  <c r="Q56" i="23" l="1"/>
  <c r="AI42" i="5"/>
  <c r="AJ35" i="5"/>
  <c r="AN35" i="5" s="1"/>
  <c r="AJ42" i="5"/>
  <c r="AK42" i="5" s="1"/>
  <c r="AI48" i="5"/>
  <c r="AI56" i="5"/>
  <c r="AI12" i="5"/>
  <c r="R35" i="23"/>
  <c r="AI49" i="5"/>
  <c r="R41" i="23"/>
  <c r="T71" i="24"/>
  <c r="T78" i="23"/>
  <c r="Q45" i="23"/>
  <c r="R78" i="23"/>
  <c r="Q75" i="23"/>
  <c r="Q43" i="23"/>
  <c r="Q61" i="23"/>
  <c r="AI44" i="5"/>
  <c r="T48" i="24"/>
  <c r="AJ65" i="5"/>
  <c r="AM65" i="5" s="1"/>
  <c r="Q78" i="23"/>
  <c r="Q59" i="23"/>
  <c r="R64" i="23"/>
  <c r="R69" i="23"/>
  <c r="Q9" i="23"/>
  <c r="Q53" i="23"/>
  <c r="R66" i="23"/>
  <c r="T60" i="23"/>
  <c r="Q71" i="23"/>
  <c r="R60" i="23"/>
  <c r="Q42" i="23"/>
  <c r="Q18" i="23"/>
  <c r="R62" i="23"/>
  <c r="R58" i="23"/>
  <c r="Q66" i="23"/>
  <c r="Q46" i="23"/>
  <c r="R6" i="23"/>
  <c r="Q60" i="23"/>
  <c r="R59" i="23"/>
  <c r="Q33" i="23"/>
  <c r="Q19" i="23"/>
  <c r="Q62" i="23"/>
  <c r="Q58" i="23"/>
  <c r="R61" i="23"/>
  <c r="R53" i="23"/>
  <c r="Q16" i="23"/>
  <c r="T55" i="24"/>
  <c r="R55" i="24"/>
  <c r="R65" i="24"/>
  <c r="T42" i="24"/>
  <c r="T74" i="24"/>
  <c r="T67" i="24"/>
  <c r="Q65" i="24"/>
  <c r="R42" i="24"/>
  <c r="T55" i="23"/>
  <c r="T42" i="23"/>
  <c r="T72" i="23"/>
  <c r="R55" i="23"/>
  <c r="Q64" i="23"/>
  <c r="T56" i="23"/>
  <c r="Q41" i="23"/>
  <c r="R42" i="23"/>
  <c r="R73" i="23"/>
  <c r="Q72" i="23"/>
  <c r="R32" i="23"/>
  <c r="R50" i="23"/>
  <c r="Q55" i="23"/>
  <c r="T35" i="23"/>
  <c r="T69" i="23"/>
  <c r="R18" i="23"/>
  <c r="R9" i="23"/>
  <c r="R56" i="23"/>
  <c r="T46" i="23"/>
  <c r="Q55" i="24"/>
  <c r="Q37" i="24"/>
  <c r="T75" i="24"/>
  <c r="Q42" i="24"/>
  <c r="AJ54" i="5"/>
  <c r="AM54" i="5" s="1"/>
  <c r="T76" i="24"/>
  <c r="R76" i="24"/>
  <c r="R69" i="24"/>
  <c r="Q76" i="24"/>
  <c r="T39" i="24"/>
  <c r="Q12" i="24"/>
  <c r="Q69" i="24"/>
  <c r="Q51" i="24"/>
  <c r="AJ56" i="5"/>
  <c r="AM56" i="5" s="1"/>
  <c r="Q25" i="23"/>
  <c r="T62" i="23"/>
  <c r="AJ48" i="5"/>
  <c r="AL48" i="5" s="1"/>
  <c r="AJ77" i="5"/>
  <c r="AK77" i="5" s="1"/>
  <c r="AJ64" i="5"/>
  <c r="AM64" i="5" s="1"/>
  <c r="AI67" i="5"/>
  <c r="AI35" i="5"/>
  <c r="AI61" i="5"/>
  <c r="Q29" i="23"/>
  <c r="T75" i="23"/>
  <c r="R75" i="23"/>
  <c r="T66" i="23"/>
  <c r="R46" i="23"/>
  <c r="T61" i="23"/>
  <c r="T58" i="23"/>
  <c r="T53" i="23"/>
  <c r="AJ41" i="5"/>
  <c r="AL41" i="5" s="1"/>
  <c r="AJ52" i="5"/>
  <c r="AM52" i="5" s="1"/>
  <c r="AI47" i="5"/>
  <c r="AJ15" i="5"/>
  <c r="AM15" i="5" s="1"/>
  <c r="R61" i="24"/>
  <c r="T61" i="24"/>
  <c r="Q61" i="24"/>
  <c r="AN10" i="5"/>
  <c r="T56" i="24"/>
  <c r="R51" i="24"/>
  <c r="AM39" i="5"/>
  <c r="AI16" i="5"/>
  <c r="AL39" i="5"/>
  <c r="AN39" i="5"/>
  <c r="Q24" i="23"/>
  <c r="AL10" i="5"/>
  <c r="AJ14" i="5"/>
  <c r="AL14" i="5" s="1"/>
  <c r="AM10" i="5"/>
  <c r="AJ34" i="5"/>
  <c r="AN34" i="5" s="1"/>
  <c r="T59" i="23"/>
  <c r="R39" i="24"/>
  <c r="Q39" i="24"/>
  <c r="AI37" i="5"/>
  <c r="T44" i="24"/>
  <c r="R44" i="24"/>
  <c r="Q44" i="24"/>
  <c r="AJ11" i="5"/>
  <c r="AK11" i="5" s="1"/>
  <c r="AJ30" i="5"/>
  <c r="AM30" i="5" s="1"/>
  <c r="T16" i="23"/>
  <c r="R16" i="23"/>
  <c r="R28" i="23"/>
  <c r="Q28" i="23"/>
  <c r="Q13" i="23"/>
  <c r="AI13" i="5"/>
  <c r="R74" i="24"/>
  <c r="T78" i="24"/>
  <c r="S48" i="24"/>
  <c r="R71" i="24"/>
  <c r="T52" i="24"/>
  <c r="R73" i="24"/>
  <c r="T8" i="24"/>
  <c r="R67" i="24"/>
  <c r="T72" i="24"/>
  <c r="R75" i="24"/>
  <c r="T46" i="24"/>
  <c r="R56" i="24"/>
  <c r="T38" i="24"/>
  <c r="T21" i="24"/>
  <c r="Q74" i="24"/>
  <c r="Q40" i="24"/>
  <c r="R78" i="24"/>
  <c r="R48" i="24"/>
  <c r="R15" i="24"/>
  <c r="R28" i="24"/>
  <c r="Q71" i="24"/>
  <c r="R50" i="24"/>
  <c r="R52" i="24"/>
  <c r="Q73" i="24"/>
  <c r="R8" i="24"/>
  <c r="Q67" i="24"/>
  <c r="R72" i="24"/>
  <c r="Q75" i="24"/>
  <c r="T51" i="24"/>
  <c r="R46" i="24"/>
  <c r="T65" i="24"/>
  <c r="Q56" i="24"/>
  <c r="R38" i="24"/>
  <c r="T45" i="24"/>
  <c r="R21" i="24"/>
  <c r="Q78" i="24"/>
  <c r="Q15" i="24"/>
  <c r="Q28" i="24"/>
  <c r="Q18" i="24"/>
  <c r="Q50" i="24"/>
  <c r="Q52" i="24"/>
  <c r="Q8" i="24"/>
  <c r="Q72" i="24"/>
  <c r="Q46" i="24"/>
  <c r="Q38" i="24"/>
  <c r="R45" i="24"/>
  <c r="AJ38" i="5"/>
  <c r="AL38" i="5" s="1"/>
  <c r="T15" i="24"/>
  <c r="T20" i="24"/>
  <c r="R20" i="24"/>
  <c r="Q20" i="24"/>
  <c r="Q7" i="23"/>
  <c r="AO9" i="5"/>
  <c r="F178" i="26" s="1"/>
  <c r="AJ22" i="5"/>
  <c r="AK22" i="5" s="1"/>
  <c r="AI46" i="5"/>
  <c r="AI28" i="5"/>
  <c r="AJ17" i="5"/>
  <c r="AN17" i="5" s="1"/>
  <c r="AI7" i="5"/>
  <c r="AJ28" i="5"/>
  <c r="AN28" i="5" s="1"/>
  <c r="Q26" i="24"/>
  <c r="R22" i="24"/>
  <c r="T12" i="24"/>
  <c r="R12" i="24"/>
  <c r="T73" i="24"/>
  <c r="T7" i="23"/>
  <c r="R7" i="23"/>
  <c r="AI18" i="5"/>
  <c r="AI6" i="5"/>
  <c r="AI55" i="5"/>
  <c r="AI25" i="5"/>
  <c r="AJ74" i="5"/>
  <c r="AL74" i="5" s="1"/>
  <c r="AO45" i="5"/>
  <c r="F97" i="26" s="1"/>
  <c r="AJ8" i="5"/>
  <c r="AN8" i="5" s="1"/>
  <c r="AI23" i="5"/>
  <c r="AI27" i="5"/>
  <c r="R20" i="23"/>
  <c r="Q20" i="23"/>
  <c r="T41" i="23"/>
  <c r="AJ7" i="5"/>
  <c r="AN7" i="5" s="1"/>
  <c r="AJ12" i="5"/>
  <c r="AK12" i="5" s="1"/>
  <c r="T29" i="24"/>
  <c r="AI57" i="5"/>
  <c r="R29" i="24"/>
  <c r="Q29" i="24"/>
  <c r="T28" i="24"/>
  <c r="T32" i="23"/>
  <c r="T18" i="23"/>
  <c r="T25" i="23"/>
  <c r="T51" i="23"/>
  <c r="R51" i="23"/>
  <c r="Q51" i="23"/>
  <c r="T21" i="23"/>
  <c r="R21" i="23"/>
  <c r="Q21" i="23"/>
  <c r="R22" i="23"/>
  <c r="T22" i="23"/>
  <c r="Q22" i="23"/>
  <c r="R23" i="23"/>
  <c r="T71" i="23"/>
  <c r="R71" i="23"/>
  <c r="AJ26" i="5"/>
  <c r="AM26" i="5" s="1"/>
  <c r="AJ33" i="5"/>
  <c r="AK33" i="5" s="1"/>
  <c r="AI21" i="5"/>
  <c r="AJ19" i="5"/>
  <c r="AL19" i="5" s="1"/>
  <c r="AJ31" i="5"/>
  <c r="AN31" i="5" s="1"/>
  <c r="AI53" i="5"/>
  <c r="AI30" i="5"/>
  <c r="AJ46" i="5"/>
  <c r="AM46" i="5" s="1"/>
  <c r="T40" i="24"/>
  <c r="R40" i="24"/>
  <c r="Q21" i="24"/>
  <c r="T22" i="24"/>
  <c r="T26" i="24"/>
  <c r="R26" i="24"/>
  <c r="R7" i="24"/>
  <c r="Q7" i="24"/>
  <c r="Q22" i="24"/>
  <c r="U45" i="22"/>
  <c r="U56" i="22"/>
  <c r="R17" i="23"/>
  <c r="T19" i="23"/>
  <c r="R19" i="23"/>
  <c r="T26" i="23"/>
  <c r="R26" i="23"/>
  <c r="Q26" i="23"/>
  <c r="T29" i="23"/>
  <c r="T28" i="23"/>
  <c r="T8" i="23"/>
  <c r="R8" i="23"/>
  <c r="Q8" i="23"/>
  <c r="Q32" i="23"/>
  <c r="T31" i="24"/>
  <c r="R31" i="24"/>
  <c r="Q31" i="24"/>
  <c r="AI38" i="5"/>
  <c r="AI66" i="5"/>
  <c r="R19" i="24"/>
  <c r="T19" i="24"/>
  <c r="S19" i="24"/>
  <c r="T69" i="24"/>
  <c r="S34" i="24"/>
  <c r="T34" i="24"/>
  <c r="R34" i="24"/>
  <c r="S33" i="24"/>
  <c r="R33" i="24"/>
  <c r="T33" i="24"/>
  <c r="S25" i="24"/>
  <c r="R25" i="24"/>
  <c r="T25" i="24"/>
  <c r="AI15" i="5"/>
  <c r="AJ13" i="5"/>
  <c r="AL13" i="5" s="1"/>
  <c r="AI50" i="5"/>
  <c r="T24" i="24"/>
  <c r="T7" i="24"/>
  <c r="AM24" i="5"/>
  <c r="AL24" i="5"/>
  <c r="T18" i="24"/>
  <c r="AK24" i="5"/>
  <c r="R18" i="24"/>
  <c r="U49" i="22"/>
  <c r="T39" i="23"/>
  <c r="R39" i="23"/>
  <c r="Q39" i="23"/>
  <c r="T45" i="23"/>
  <c r="R45" i="23"/>
  <c r="T13" i="23"/>
  <c r="R13" i="23"/>
  <c r="AL32" i="5"/>
  <c r="AN32" i="5"/>
  <c r="AK32" i="5"/>
  <c r="Q69" i="23"/>
  <c r="T49" i="24"/>
  <c r="R49" i="24"/>
  <c r="Q49" i="24"/>
  <c r="AJ27" i="5"/>
  <c r="AL27" i="5" s="1"/>
  <c r="AI33" i="5"/>
  <c r="T30" i="24"/>
  <c r="R30" i="24"/>
  <c r="Q30" i="24"/>
  <c r="T54" i="24"/>
  <c r="R54" i="24"/>
  <c r="Q54" i="24"/>
  <c r="T33" i="23"/>
  <c r="R33" i="23"/>
  <c r="AM29" i="5"/>
  <c r="AL29" i="5"/>
  <c r="AN29" i="5"/>
  <c r="Q24" i="24"/>
  <c r="R24" i="24"/>
  <c r="AO70" i="5"/>
  <c r="F246" i="26" s="1"/>
  <c r="AO75" i="5"/>
  <c r="F248" i="26" s="1"/>
  <c r="T66" i="24"/>
  <c r="AJ44" i="5"/>
  <c r="AN44" i="5" s="1"/>
  <c r="R66" i="24"/>
  <c r="Q66" i="24"/>
  <c r="AI19" i="5"/>
  <c r="Q45" i="24"/>
  <c r="AI22" i="5"/>
  <c r="AJ49" i="5"/>
  <c r="AN49" i="5" s="1"/>
  <c r="AJ25" i="5"/>
  <c r="AK25" i="5" s="1"/>
  <c r="AI14" i="5"/>
  <c r="AJ6" i="5"/>
  <c r="AL6" i="5" s="1"/>
  <c r="AJ62" i="5"/>
  <c r="AK62" i="5" s="1"/>
  <c r="AI76" i="5"/>
  <c r="AJ21" i="5"/>
  <c r="AK21" i="5" s="1"/>
  <c r="AI11" i="5"/>
  <c r="R48" i="23"/>
  <c r="T48" i="23"/>
  <c r="Q48" i="23"/>
  <c r="T43" i="23"/>
  <c r="AJ47" i="5"/>
  <c r="AM47" i="5" s="1"/>
  <c r="R43" i="23"/>
  <c r="AJ18" i="5"/>
  <c r="AL18" i="5" s="1"/>
  <c r="AI17" i="5"/>
  <c r="R25" i="23"/>
  <c r="T65" i="23"/>
  <c r="AJ37" i="5"/>
  <c r="AK37" i="5" s="1"/>
  <c r="R65" i="23"/>
  <c r="AJ16" i="5"/>
  <c r="AM16" i="5" s="1"/>
  <c r="Q65" i="23"/>
  <c r="AJ60" i="5"/>
  <c r="AN60" i="5" s="1"/>
  <c r="AK57" i="5"/>
  <c r="AJ23" i="5"/>
  <c r="AN23" i="5" s="1"/>
  <c r="AI8" i="5"/>
  <c r="T9" i="23"/>
  <c r="AI34" i="5"/>
  <c r="AK76" i="5"/>
  <c r="AJ53" i="5"/>
  <c r="AK53" i="5" s="1"/>
  <c r="AK55" i="5"/>
  <c r="AJ73" i="5"/>
  <c r="AL73" i="5" s="1"/>
  <c r="AM67" i="5"/>
  <c r="AL76" i="5"/>
  <c r="AN55" i="5"/>
  <c r="AN76" i="5"/>
  <c r="AM55" i="5"/>
  <c r="AK67" i="5"/>
  <c r="T37" i="24"/>
  <c r="R37" i="24"/>
  <c r="AI26" i="5"/>
  <c r="AN57" i="5"/>
  <c r="AI31" i="5"/>
  <c r="AN67" i="5"/>
  <c r="AM57" i="5"/>
  <c r="R6" i="24"/>
  <c r="Q6" i="24"/>
  <c r="T6" i="24"/>
  <c r="U92" i="22"/>
  <c r="AK50" i="5"/>
  <c r="AL50" i="5"/>
  <c r="AM50" i="5"/>
  <c r="AN50" i="5"/>
  <c r="AM78" i="5"/>
  <c r="AK78" i="5"/>
  <c r="AN78" i="5"/>
  <c r="AL78" i="5"/>
  <c r="AK61" i="5"/>
  <c r="AL61" i="5"/>
  <c r="AN61" i="5"/>
  <c r="AM61" i="5"/>
  <c r="AN66" i="5"/>
  <c r="AK66" i="5"/>
  <c r="AL66" i="5"/>
  <c r="AM66" i="5"/>
  <c r="T50" i="24"/>
  <c r="T41" i="24"/>
  <c r="R41" i="24"/>
  <c r="Q41" i="24"/>
  <c r="Q11" i="24"/>
  <c r="T11" i="24"/>
  <c r="R11" i="24"/>
  <c r="T23" i="24"/>
  <c r="R23" i="24"/>
  <c r="Q23" i="24"/>
  <c r="R72" i="23"/>
  <c r="T73" i="23"/>
  <c r="Q73" i="23"/>
  <c r="R29" i="23"/>
  <c r="Q50" i="23"/>
  <c r="T50" i="23"/>
  <c r="T20" i="23"/>
  <c r="Q23" i="23"/>
  <c r="T23" i="23"/>
  <c r="T10" i="23"/>
  <c r="R10" i="23"/>
  <c r="Q10" i="23"/>
  <c r="T14" i="23"/>
  <c r="R14" i="23"/>
  <c r="Q14" i="23"/>
  <c r="Q6" i="23"/>
  <c r="T6" i="23"/>
  <c r="Q17" i="23"/>
  <c r="T17" i="23"/>
  <c r="T64" i="23"/>
  <c r="T49" i="23"/>
  <c r="R49" i="23"/>
  <c r="Q49" i="23"/>
  <c r="Q35" i="23"/>
  <c r="T24" i="23"/>
  <c r="R24" i="23"/>
  <c r="T37" i="23"/>
  <c r="R37" i="23"/>
  <c r="Q37" i="23"/>
  <c r="AM35" i="5" l="1"/>
  <c r="AL35" i="5"/>
  <c r="AM42" i="5"/>
  <c r="AK35" i="5"/>
  <c r="AL42" i="5"/>
  <c r="AN42" i="5"/>
  <c r="U69" i="23"/>
  <c r="U18" i="23"/>
  <c r="U33" i="23"/>
  <c r="U35" i="23"/>
  <c r="U61" i="23"/>
  <c r="U58" i="23"/>
  <c r="U41" i="23"/>
  <c r="U16" i="23"/>
  <c r="U62" i="23"/>
  <c r="U42" i="23"/>
  <c r="AK56" i="5"/>
  <c r="U46" i="23"/>
  <c r="U71" i="24"/>
  <c r="AL65" i="5"/>
  <c r="AN56" i="5"/>
  <c r="AL56" i="5"/>
  <c r="U78" i="23"/>
  <c r="U71" i="23"/>
  <c r="U28" i="23"/>
  <c r="U56" i="23"/>
  <c r="U22" i="24"/>
  <c r="U38" i="24"/>
  <c r="U42" i="24"/>
  <c r="U12" i="24"/>
  <c r="U61" i="24"/>
  <c r="U72" i="23"/>
  <c r="AL64" i="5"/>
  <c r="U9" i="23"/>
  <c r="U25" i="23"/>
  <c r="U59" i="23"/>
  <c r="U53" i="23"/>
  <c r="U64" i="23"/>
  <c r="U29" i="23"/>
  <c r="U60" i="23"/>
  <c r="AL54" i="5"/>
  <c r="U39" i="24"/>
  <c r="AK65" i="5"/>
  <c r="U8" i="24"/>
  <c r="AN65" i="5"/>
  <c r="U56" i="24"/>
  <c r="U73" i="24"/>
  <c r="U74" i="24"/>
  <c r="U46" i="24"/>
  <c r="U55" i="24"/>
  <c r="U69" i="24"/>
  <c r="U65" i="24"/>
  <c r="U75" i="24"/>
  <c r="AK54" i="5"/>
  <c r="AN54" i="5"/>
  <c r="U66" i="23"/>
  <c r="U24" i="23"/>
  <c r="U14" i="23"/>
  <c r="U73" i="23"/>
  <c r="U22" i="23"/>
  <c r="U13" i="23"/>
  <c r="U55" i="23"/>
  <c r="U10" i="23"/>
  <c r="U26" i="23"/>
  <c r="U19" i="23"/>
  <c r="U21" i="23"/>
  <c r="U49" i="24"/>
  <c r="U76" i="24"/>
  <c r="U67" i="24"/>
  <c r="U50" i="24"/>
  <c r="U41" i="24"/>
  <c r="U21" i="24"/>
  <c r="U78" i="24"/>
  <c r="U44" i="24"/>
  <c r="U28" i="24"/>
  <c r="U72" i="24"/>
  <c r="AK48" i="5"/>
  <c r="U52" i="24"/>
  <c r="U48" i="24"/>
  <c r="U49" i="23"/>
  <c r="U45" i="23"/>
  <c r="U50" i="23"/>
  <c r="U32" i="23"/>
  <c r="U23" i="23"/>
  <c r="U65" i="23"/>
  <c r="U75" i="23"/>
  <c r="U18" i="24"/>
  <c r="U15" i="24"/>
  <c r="U23" i="24"/>
  <c r="U45" i="24"/>
  <c r="U51" i="24"/>
  <c r="U7" i="23"/>
  <c r="AN48" i="5"/>
  <c r="AM77" i="5"/>
  <c r="U43" i="23"/>
  <c r="AM48" i="5"/>
  <c r="AL77" i="5"/>
  <c r="AN77" i="5"/>
  <c r="AL52" i="5"/>
  <c r="AK64" i="5"/>
  <c r="AN64" i="5"/>
  <c r="AN41" i="5"/>
  <c r="AK41" i="5"/>
  <c r="AN52" i="5"/>
  <c r="AM41" i="5"/>
  <c r="AK52" i="5"/>
  <c r="AN15" i="5"/>
  <c r="AN30" i="5"/>
  <c r="AL15" i="5"/>
  <c r="AK15" i="5"/>
  <c r="AO39" i="5"/>
  <c r="F75" i="26" s="1"/>
  <c r="AM14" i="5"/>
  <c r="AM34" i="5"/>
  <c r="AN14" i="5"/>
  <c r="AK14" i="5"/>
  <c r="AM38" i="5"/>
  <c r="AO10" i="5"/>
  <c r="F245" i="26" s="1"/>
  <c r="AL34" i="5"/>
  <c r="AK34" i="5"/>
  <c r="AL30" i="5"/>
  <c r="AK30" i="5"/>
  <c r="AN11" i="5"/>
  <c r="AL11" i="5"/>
  <c r="AM11" i="5"/>
  <c r="U20" i="23"/>
  <c r="AN38" i="5"/>
  <c r="AK38" i="5"/>
  <c r="U37" i="24"/>
  <c r="U40" i="24"/>
  <c r="U29" i="24"/>
  <c r="U20" i="24"/>
  <c r="U66" i="24"/>
  <c r="U7" i="24"/>
  <c r="U26" i="24"/>
  <c r="U31" i="24"/>
  <c r="U25" i="24"/>
  <c r="U11" i="24"/>
  <c r="AM28" i="5"/>
  <c r="AM22" i="5"/>
  <c r="AN22" i="5"/>
  <c r="AL22" i="5"/>
  <c r="AM17" i="5"/>
  <c r="AK17" i="5"/>
  <c r="AL17" i="5"/>
  <c r="AK28" i="5"/>
  <c r="AL28" i="5"/>
  <c r="U34" i="24"/>
  <c r="AK8" i="5"/>
  <c r="AK7" i="5"/>
  <c r="AN74" i="5"/>
  <c r="AK74" i="5"/>
  <c r="AM74" i="5"/>
  <c r="AM8" i="5"/>
  <c r="AL8" i="5"/>
  <c r="U17" i="23"/>
  <c r="AL7" i="5"/>
  <c r="AM12" i="5"/>
  <c r="AM7" i="5"/>
  <c r="AL12" i="5"/>
  <c r="AN12" i="5"/>
  <c r="U19" i="24"/>
  <c r="U54" i="24"/>
  <c r="AL46" i="5"/>
  <c r="U51" i="23"/>
  <c r="AM33" i="5"/>
  <c r="AL33" i="5"/>
  <c r="AK26" i="5"/>
  <c r="AN26" i="5"/>
  <c r="AL26" i="5"/>
  <c r="AK31" i="5"/>
  <c r="AN33" i="5"/>
  <c r="AM19" i="5"/>
  <c r="AL31" i="5"/>
  <c r="AM31" i="5"/>
  <c r="AK19" i="5"/>
  <c r="AK46" i="5"/>
  <c r="AN19" i="5"/>
  <c r="AN46" i="5"/>
  <c r="U6" i="24"/>
  <c r="U8" i="23"/>
  <c r="AN47" i="5"/>
  <c r="U33" i="24"/>
  <c r="AN13" i="5"/>
  <c r="AM13" i="5"/>
  <c r="AK13" i="5"/>
  <c r="AO24" i="5"/>
  <c r="F176" i="26" s="1"/>
  <c r="AK27" i="5"/>
  <c r="U39" i="23"/>
  <c r="AO32" i="5"/>
  <c r="F177" i="26" s="1"/>
  <c r="AN27" i="5"/>
  <c r="AM27" i="5"/>
  <c r="U30" i="24"/>
  <c r="AO29" i="5"/>
  <c r="F247" i="26" s="1"/>
  <c r="AN25" i="5"/>
  <c r="AL44" i="5"/>
  <c r="U24" i="24"/>
  <c r="AK44" i="5"/>
  <c r="AM44" i="5"/>
  <c r="AK49" i="5"/>
  <c r="AM25" i="5"/>
  <c r="AN62" i="5"/>
  <c r="AL25" i="5"/>
  <c r="AK6" i="5"/>
  <c r="AM49" i="5"/>
  <c r="AL49" i="5"/>
  <c r="AN6" i="5"/>
  <c r="AM6" i="5"/>
  <c r="AM62" i="5"/>
  <c r="AL62" i="5"/>
  <c r="AL21" i="5"/>
  <c r="AM21" i="5"/>
  <c r="AN21" i="5"/>
  <c r="AK16" i="5"/>
  <c r="AL47" i="5"/>
  <c r="AK47" i="5"/>
  <c r="U48" i="23"/>
  <c r="AL60" i="5"/>
  <c r="AK18" i="5"/>
  <c r="AM18" i="5"/>
  <c r="AN18" i="5"/>
  <c r="AM23" i="5"/>
  <c r="AK60" i="5"/>
  <c r="AN37" i="5"/>
  <c r="AM60" i="5"/>
  <c r="AL37" i="5"/>
  <c r="AN16" i="5"/>
  <c r="AL16" i="5"/>
  <c r="AN53" i="5"/>
  <c r="AK23" i="5"/>
  <c r="AM53" i="5"/>
  <c r="AO76" i="5"/>
  <c r="F273" i="26" s="1"/>
  <c r="AM37" i="5"/>
  <c r="AL23" i="5"/>
  <c r="AL53" i="5"/>
  <c r="AO67" i="5"/>
  <c r="F237" i="26" s="1"/>
  <c r="AO55" i="5"/>
  <c r="F217" i="26" s="1"/>
  <c r="AK73" i="5"/>
  <c r="AN73" i="5"/>
  <c r="AM73" i="5"/>
  <c r="AO66" i="5"/>
  <c r="F74" i="26" s="1"/>
  <c r="AO78" i="5"/>
  <c r="F206" i="26" s="1"/>
  <c r="AO57" i="5"/>
  <c r="F53" i="26" s="1"/>
  <c r="AO61" i="5"/>
  <c r="F242" i="26" s="1"/>
  <c r="AO50" i="5"/>
  <c r="F238" i="26" s="1"/>
  <c r="U6" i="23"/>
  <c r="U37" i="23"/>
  <c r="O104" i="22"/>
  <c r="AO35" i="5" l="1"/>
  <c r="F232" i="26" s="1"/>
  <c r="AO42" i="5"/>
  <c r="F204" i="26" s="1"/>
  <c r="I69" i="26"/>
  <c r="AO56" i="5"/>
  <c r="F241" i="26" s="1"/>
  <c r="AO54" i="5"/>
  <c r="F95" i="26" s="1"/>
  <c r="AO65" i="5"/>
  <c r="F244" i="26" s="1"/>
  <c r="AO48" i="5"/>
  <c r="F233" i="26" s="1"/>
  <c r="AO77" i="5"/>
  <c r="F239" i="26" s="1"/>
  <c r="AO64" i="5"/>
  <c r="F243" i="26" s="1"/>
  <c r="AO41" i="5"/>
  <c r="F236" i="26" s="1"/>
  <c r="AO52" i="5"/>
  <c r="F146" i="26" s="1"/>
  <c r="AO15" i="5"/>
  <c r="F205" i="26" s="1"/>
  <c r="AO34" i="5"/>
  <c r="F114" i="26" s="1"/>
  <c r="AO14" i="5"/>
  <c r="F234" i="26" s="1"/>
  <c r="AO30" i="5"/>
  <c r="F149" i="26" s="1"/>
  <c r="AO11" i="5"/>
  <c r="F153" i="26" s="1"/>
  <c r="AO38" i="5"/>
  <c r="F202" i="26" s="1"/>
  <c r="AO22" i="5"/>
  <c r="F260" i="26" s="1"/>
  <c r="AO17" i="5"/>
  <c r="F150" i="26" s="1"/>
  <c r="AO28" i="5"/>
  <c r="F174" i="26" s="1"/>
  <c r="AO74" i="5"/>
  <c r="F218" i="26" s="1"/>
  <c r="I208" i="26" s="1"/>
  <c r="AO8" i="5"/>
  <c r="J208" i="26"/>
  <c r="J180" i="26"/>
  <c r="AO12" i="5"/>
  <c r="F51" i="26" s="1"/>
  <c r="AO7" i="5"/>
  <c r="F173" i="26" s="1"/>
  <c r="AO26" i="5"/>
  <c r="F147" i="26" s="1"/>
  <c r="AO33" i="5"/>
  <c r="F175" i="26" s="1"/>
  <c r="AO31" i="5"/>
  <c r="F151" i="26" s="1"/>
  <c r="AO46" i="5"/>
  <c r="F207" i="26" s="1"/>
  <c r="AO19" i="5"/>
  <c r="F148" i="26" s="1"/>
  <c r="AO13" i="5"/>
  <c r="F203" i="26" s="1"/>
  <c r="AO27" i="5"/>
  <c r="F52" i="26" s="1"/>
  <c r="AO44" i="5"/>
  <c r="F235" i="26" s="1"/>
  <c r="AO25" i="5"/>
  <c r="F50" i="26" s="1"/>
  <c r="AO47" i="5"/>
  <c r="F116" i="26" s="1"/>
  <c r="AO62" i="5"/>
  <c r="F54" i="26" s="1"/>
  <c r="AO49" i="5"/>
  <c r="F240" i="26" s="1"/>
  <c r="AO6" i="5"/>
  <c r="F49" i="26" s="1"/>
  <c r="AO21" i="5"/>
  <c r="F96" i="26" s="1"/>
  <c r="AO16" i="5"/>
  <c r="F113" i="26" s="1"/>
  <c r="AO60" i="5"/>
  <c r="F115" i="26" s="1"/>
  <c r="AO18" i="5"/>
  <c r="F271" i="26" s="1"/>
  <c r="AO37" i="5"/>
  <c r="F112" i="26" s="1"/>
  <c r="AO23" i="5"/>
  <c r="F270" i="26" s="1"/>
  <c r="AO53" i="5"/>
  <c r="F152" i="26" s="1"/>
  <c r="AO73" i="5"/>
  <c r="F272" i="26" s="1"/>
  <c r="AP51" i="5" l="1"/>
  <c r="AP71" i="5"/>
  <c r="I44" i="26"/>
  <c r="AP68" i="5"/>
  <c r="I80" i="26"/>
  <c r="AP72" i="5"/>
  <c r="F256" i="26"/>
  <c r="I256" i="26" s="1"/>
  <c r="AP36" i="5"/>
  <c r="I117" i="26"/>
  <c r="I173" i="26"/>
  <c r="I234" i="26"/>
  <c r="I264" i="26"/>
  <c r="K264" i="26" s="1"/>
  <c r="C13" i="26" s="1"/>
  <c r="I180" i="26"/>
  <c r="I106" i="26"/>
  <c r="AP69" i="5"/>
  <c r="AP43" i="5"/>
  <c r="AP40" i="5"/>
  <c r="AP58" i="5"/>
  <c r="J117" i="26"/>
  <c r="AP20" i="5"/>
  <c r="AP63" i="5"/>
  <c r="AP45" i="5"/>
  <c r="AP59" i="5"/>
  <c r="AP9" i="5"/>
  <c r="AP39" i="5"/>
  <c r="AP32" i="5"/>
  <c r="AP24" i="5"/>
  <c r="AP70" i="5"/>
  <c r="AP10" i="5"/>
  <c r="AP75" i="5"/>
  <c r="AP29" i="5"/>
  <c r="AP23" i="5"/>
  <c r="AP8" i="5"/>
  <c r="AP56" i="5"/>
  <c r="AP41" i="5"/>
  <c r="AP47" i="5"/>
  <c r="AP12" i="5"/>
  <c r="AP61" i="5"/>
  <c r="AP73" i="5"/>
  <c r="AP66" i="5"/>
  <c r="AP74" i="5"/>
  <c r="AP53" i="5"/>
  <c r="AP37" i="5"/>
  <c r="AP11" i="5"/>
  <c r="AP78" i="5"/>
  <c r="AP26" i="5"/>
  <c r="AP44" i="5"/>
  <c r="AP49" i="5"/>
  <c r="AP57" i="5"/>
  <c r="AP14" i="5"/>
  <c r="AP34" i="5"/>
  <c r="AP25" i="5"/>
  <c r="AP55" i="5"/>
  <c r="AP33" i="5"/>
  <c r="AP67" i="5"/>
  <c r="AP16" i="5"/>
  <c r="AP64" i="5"/>
  <c r="AP60" i="5"/>
  <c r="AP38" i="5"/>
  <c r="AP18" i="5"/>
  <c r="AP17" i="5"/>
  <c r="AP21" i="5"/>
  <c r="AP13" i="5"/>
  <c r="AP52" i="5"/>
  <c r="AP22" i="5"/>
  <c r="AP50" i="5"/>
  <c r="AP31" i="5"/>
  <c r="AP6" i="5"/>
  <c r="AP42" i="5"/>
  <c r="AP62" i="5"/>
  <c r="AP48" i="5"/>
  <c r="AP19" i="5"/>
  <c r="AP15" i="5"/>
  <c r="AP76" i="5"/>
  <c r="AP27" i="5"/>
  <c r="AP35" i="5"/>
  <c r="AP46" i="5"/>
  <c r="AP54" i="5"/>
  <c r="AP65" i="5"/>
  <c r="AP77" i="5"/>
  <c r="AP28" i="5"/>
  <c r="AP7" i="5"/>
  <c r="AP30" i="5"/>
  <c r="H256" i="26" l="1"/>
  <c r="K256" i="26" s="1"/>
  <c r="C11" i="26" s="1"/>
  <c r="K69" i="26" l="1"/>
  <c r="C10" i="26" s="1"/>
  <c r="H208" i="26"/>
  <c r="K208" i="26" s="1"/>
  <c r="K173" i="26"/>
  <c r="C6" i="26" s="1"/>
  <c r="H180" i="26"/>
  <c r="K180" i="26" s="1"/>
  <c r="C4" i="26" s="1"/>
  <c r="K44" i="26"/>
  <c r="C3" i="26" s="1"/>
  <c r="K106" i="26" l="1"/>
  <c r="K80" i="26"/>
  <c r="C7" i="26" s="1"/>
  <c r="H117" i="26"/>
  <c r="K117" i="26" s="1"/>
  <c r="C5" i="26" s="1"/>
  <c r="O90" i="22" l="1"/>
  <c r="P90" i="22"/>
  <c r="O128" i="22"/>
  <c r="P128" i="22"/>
  <c r="P104" i="22"/>
  <c r="O57" i="22"/>
  <c r="P57" i="22"/>
  <c r="O84" i="22"/>
  <c r="P84" i="22"/>
  <c r="R104" i="22" l="1"/>
  <c r="S104" i="22"/>
  <c r="Q104" i="22"/>
  <c r="T104" i="22"/>
  <c r="R57" i="22"/>
  <c r="Q57" i="22"/>
  <c r="S57" i="22"/>
  <c r="T57" i="22"/>
  <c r="R90" i="22"/>
  <c r="S90" i="22"/>
  <c r="T90" i="22"/>
  <c r="Q90" i="22"/>
  <c r="R84" i="22"/>
  <c r="Q84" i="22"/>
  <c r="T84" i="22"/>
  <c r="S84" i="22"/>
  <c r="R128" i="22"/>
  <c r="Q128" i="22"/>
  <c r="S128" i="22"/>
  <c r="T128" i="22"/>
  <c r="O117" i="22"/>
  <c r="P117" i="22"/>
  <c r="O95" i="22"/>
  <c r="P95" i="22"/>
  <c r="O34" i="22"/>
  <c r="P34" i="22"/>
  <c r="U90" i="22" l="1"/>
  <c r="U128" i="22"/>
  <c r="U84" i="22"/>
  <c r="U57" i="22"/>
  <c r="U104" i="22"/>
  <c r="R117" i="22"/>
  <c r="T117" i="22"/>
  <c r="S117" i="22"/>
  <c r="Q117" i="22"/>
  <c r="R34" i="22"/>
  <c r="Q34" i="22"/>
  <c r="S34" i="22"/>
  <c r="T34" i="22"/>
  <c r="R95" i="22"/>
  <c r="S95" i="22"/>
  <c r="T95" i="22"/>
  <c r="Q95" i="22"/>
  <c r="U95" i="22" l="1"/>
  <c r="U117" i="22"/>
  <c r="U34" i="22"/>
  <c r="O29" i="22"/>
  <c r="P29" i="22"/>
  <c r="O100" i="22"/>
  <c r="P100" i="22"/>
  <c r="O103" i="22"/>
  <c r="P103" i="22"/>
  <c r="O107" i="22"/>
  <c r="P107" i="22"/>
  <c r="AP86" i="3" l="1"/>
  <c r="AP65" i="3"/>
  <c r="AP109" i="3"/>
  <c r="AP59" i="3"/>
  <c r="AP113" i="3"/>
  <c r="AP87" i="3"/>
  <c r="AP49" i="3"/>
  <c r="AP33" i="3"/>
  <c r="AP100" i="3"/>
  <c r="AP81" i="3"/>
  <c r="AP34" i="3"/>
  <c r="AP90" i="3"/>
  <c r="AP106" i="3"/>
  <c r="AP119" i="3"/>
  <c r="AP121" i="3"/>
  <c r="AP66" i="3"/>
  <c r="AP70" i="3"/>
  <c r="AP82" i="3"/>
  <c r="AP105" i="3"/>
  <c r="AP63" i="3"/>
  <c r="AP93" i="3"/>
  <c r="AP117" i="3"/>
  <c r="AP127" i="3"/>
  <c r="AP41" i="3"/>
  <c r="AP35" i="3"/>
  <c r="AP50" i="3"/>
  <c r="AP114" i="3"/>
  <c r="AP21" i="3"/>
  <c r="AP68" i="3"/>
  <c r="AP69" i="3"/>
  <c r="AP104" i="3"/>
  <c r="AP120" i="3"/>
  <c r="AP128" i="3"/>
  <c r="AP24" i="3"/>
  <c r="AP29" i="3"/>
  <c r="AP102" i="3"/>
  <c r="AP78" i="3"/>
  <c r="AP98" i="3"/>
  <c r="AP64" i="3"/>
  <c r="AP96" i="3"/>
  <c r="AP73" i="3"/>
  <c r="AP118" i="3"/>
  <c r="AP83" i="3"/>
  <c r="AP103" i="3"/>
  <c r="AP95" i="3"/>
  <c r="AP79" i="3"/>
  <c r="AP22" i="3"/>
  <c r="AP13" i="3"/>
  <c r="AP26" i="3"/>
  <c r="AP16" i="3"/>
  <c r="AP23" i="3"/>
  <c r="AP52" i="3"/>
  <c r="AP110" i="3"/>
  <c r="AP125" i="3"/>
  <c r="AP48" i="3"/>
  <c r="AP108" i="3"/>
  <c r="AP75" i="3"/>
  <c r="AP42" i="3"/>
  <c r="AP45" i="3"/>
  <c r="AP15" i="3"/>
  <c r="AP123" i="3"/>
  <c r="AP17" i="3"/>
  <c r="AP58" i="3"/>
  <c r="AP44" i="3"/>
  <c r="AP18" i="3"/>
  <c r="AP91" i="3"/>
  <c r="AP55" i="3"/>
  <c r="AP71" i="3"/>
  <c r="AP76" i="3"/>
  <c r="AP6" i="3"/>
  <c r="AP30" i="3"/>
  <c r="AP115" i="3"/>
  <c r="AP47" i="3"/>
  <c r="AP43" i="3"/>
  <c r="AP46" i="3"/>
  <c r="AP62" i="3"/>
  <c r="AP89" i="3"/>
  <c r="AP85" i="3"/>
  <c r="AP31" i="3"/>
  <c r="AP99" i="3"/>
  <c r="AP40" i="3"/>
  <c r="AP9" i="3"/>
  <c r="AP72" i="3"/>
  <c r="AP77" i="3"/>
  <c r="AP56" i="3"/>
  <c r="AP36" i="3"/>
  <c r="AP54" i="3"/>
  <c r="AP60" i="3"/>
  <c r="AP7" i="3"/>
  <c r="AP92" i="3"/>
  <c r="AP19" i="3"/>
  <c r="AP10" i="3"/>
  <c r="AP88" i="3"/>
  <c r="AP124" i="3"/>
  <c r="AP28" i="3"/>
  <c r="AP8" i="3"/>
  <c r="AP116" i="3"/>
  <c r="AP57" i="3"/>
  <c r="AP122" i="3"/>
  <c r="AP37" i="3"/>
  <c r="AP27" i="3"/>
  <c r="AP38" i="3"/>
  <c r="AP14" i="3"/>
  <c r="AP67" i="3"/>
  <c r="AP32" i="3"/>
  <c r="AP20" i="3"/>
  <c r="AP74" i="3"/>
  <c r="AP12" i="3"/>
  <c r="AP53" i="3"/>
  <c r="AP11" i="3"/>
  <c r="AP25" i="3"/>
  <c r="AP112" i="3"/>
  <c r="AP61" i="3"/>
  <c r="AP51" i="3"/>
  <c r="AP39" i="3"/>
  <c r="R103" i="22"/>
  <c r="T103" i="22"/>
  <c r="Q103" i="22"/>
  <c r="S103" i="22"/>
  <c r="R29" i="22"/>
  <c r="S29" i="22"/>
  <c r="T29" i="22"/>
  <c r="Q29" i="22"/>
  <c r="R107" i="22"/>
  <c r="T107" i="22"/>
  <c r="Q107" i="22"/>
  <c r="S107" i="22"/>
  <c r="R100" i="22"/>
  <c r="Q100" i="22"/>
  <c r="S100" i="22"/>
  <c r="T100" i="22"/>
  <c r="O46" i="22"/>
  <c r="P46" i="22"/>
  <c r="U29" i="22" l="1"/>
  <c r="U107" i="22"/>
  <c r="U103" i="22"/>
  <c r="U100" i="22"/>
  <c r="R46" i="22"/>
  <c r="S46" i="22"/>
  <c r="T46" i="22"/>
  <c r="Q46" i="22"/>
  <c r="O85" i="22"/>
  <c r="P85" i="22"/>
  <c r="O93" i="22"/>
  <c r="P93" i="22"/>
  <c r="O91" i="22"/>
  <c r="P91" i="22"/>
  <c r="U46" i="22" l="1"/>
  <c r="R93" i="22"/>
  <c r="T93" i="22"/>
  <c r="Q93" i="22"/>
  <c r="S93" i="22"/>
  <c r="R91" i="22"/>
  <c r="Q91" i="22"/>
  <c r="T91" i="22"/>
  <c r="S91" i="22"/>
  <c r="R85" i="22"/>
  <c r="S85" i="22"/>
  <c r="Q85" i="22"/>
  <c r="T85" i="22"/>
  <c r="O88" i="22"/>
  <c r="P88" i="22"/>
  <c r="O67" i="22"/>
  <c r="P67" i="22"/>
  <c r="O70" i="22"/>
  <c r="P70" i="22"/>
  <c r="O119" i="22"/>
  <c r="P119" i="22"/>
  <c r="O62" i="22"/>
  <c r="P62" i="22"/>
  <c r="O10" i="22"/>
  <c r="P10" i="22"/>
  <c r="O44" i="22"/>
  <c r="P44" i="22"/>
  <c r="O78" i="22"/>
  <c r="P78" i="22"/>
  <c r="O24" i="22"/>
  <c r="P24" i="22"/>
  <c r="O41" i="22"/>
  <c r="P41" i="22"/>
  <c r="O123" i="22"/>
  <c r="P123" i="22"/>
  <c r="O40" i="22"/>
  <c r="P40" i="22"/>
  <c r="O31" i="22"/>
  <c r="P31" i="22"/>
  <c r="O26" i="22"/>
  <c r="P26" i="22"/>
  <c r="O17" i="22"/>
  <c r="P17" i="22"/>
  <c r="O127" i="22"/>
  <c r="P127" i="22"/>
  <c r="O69" i="22"/>
  <c r="P69" i="22"/>
  <c r="O110" i="22"/>
  <c r="P110" i="22"/>
  <c r="O61" i="22"/>
  <c r="P61" i="22"/>
  <c r="O74" i="22"/>
  <c r="P74" i="22"/>
  <c r="O106" i="22"/>
  <c r="P106" i="22"/>
  <c r="O121" i="22"/>
  <c r="P121" i="22"/>
  <c r="O14" i="22"/>
  <c r="P14" i="22"/>
  <c r="O59" i="22"/>
  <c r="P59" i="22"/>
  <c r="O115" i="22"/>
  <c r="P115" i="22"/>
  <c r="O124" i="22"/>
  <c r="P124" i="22"/>
  <c r="O113" i="22"/>
  <c r="P113" i="22"/>
  <c r="O18" i="22"/>
  <c r="P18" i="22"/>
  <c r="O27" i="22"/>
  <c r="P27" i="22"/>
  <c r="O48" i="22"/>
  <c r="P48" i="22"/>
  <c r="O32" i="22"/>
  <c r="P32" i="22"/>
  <c r="O36" i="22"/>
  <c r="P36" i="22"/>
  <c r="O42" i="22"/>
  <c r="P42" i="22"/>
  <c r="O15" i="22"/>
  <c r="P15" i="22"/>
  <c r="O23" i="22"/>
  <c r="P23" i="22"/>
  <c r="O53" i="22"/>
  <c r="P53" i="22"/>
  <c r="O19" i="22"/>
  <c r="P19" i="22"/>
  <c r="O81" i="22"/>
  <c r="P81" i="22"/>
  <c r="O75" i="22"/>
  <c r="P75" i="22"/>
  <c r="O33" i="22"/>
  <c r="P33" i="22"/>
  <c r="O116" i="22"/>
  <c r="P116" i="22"/>
  <c r="O9" i="22"/>
  <c r="P9" i="22"/>
  <c r="O22" i="22"/>
  <c r="P22" i="22"/>
  <c r="O25" i="22"/>
  <c r="P25" i="22"/>
  <c r="O68" i="22"/>
  <c r="P68" i="22"/>
  <c r="O11" i="22"/>
  <c r="P11" i="22"/>
  <c r="O16" i="22"/>
  <c r="P16" i="22"/>
  <c r="O28" i="22"/>
  <c r="P28" i="22"/>
  <c r="O58" i="22"/>
  <c r="P58" i="22"/>
  <c r="O66" i="22"/>
  <c r="P66" i="22"/>
  <c r="O52" i="22"/>
  <c r="P52" i="22"/>
  <c r="O109" i="22"/>
  <c r="P109" i="22"/>
  <c r="O54" i="22"/>
  <c r="P54" i="22"/>
  <c r="O21" i="22"/>
  <c r="P21" i="22"/>
  <c r="O76" i="22"/>
  <c r="P76" i="22"/>
  <c r="O72" i="22"/>
  <c r="P72" i="22"/>
  <c r="O65" i="22"/>
  <c r="P65" i="22"/>
  <c r="O35" i="22"/>
  <c r="P35" i="22"/>
  <c r="O30" i="22"/>
  <c r="P30" i="22"/>
  <c r="O43" i="22"/>
  <c r="P43" i="22"/>
  <c r="O13" i="22"/>
  <c r="P13" i="22"/>
  <c r="O8" i="22"/>
  <c r="P8" i="22"/>
  <c r="O73" i="22"/>
  <c r="P73" i="22"/>
  <c r="O37" i="22"/>
  <c r="P37" i="22"/>
  <c r="O6" i="22"/>
  <c r="P6" i="22"/>
  <c r="O7" i="22"/>
  <c r="P7" i="22"/>
  <c r="O38" i="22"/>
  <c r="P38" i="22"/>
  <c r="O98" i="22"/>
  <c r="P98" i="22"/>
  <c r="U85" i="22" l="1"/>
  <c r="U93" i="22"/>
  <c r="U91" i="22"/>
  <c r="R38" i="22"/>
  <c r="Q38" i="22"/>
  <c r="S38" i="22"/>
  <c r="T38" i="22"/>
  <c r="R37" i="22"/>
  <c r="S37" i="22"/>
  <c r="T37" i="22"/>
  <c r="Q37" i="22"/>
  <c r="R8" i="22"/>
  <c r="T8" i="22"/>
  <c r="Q8" i="22"/>
  <c r="S8" i="22"/>
  <c r="R43" i="22"/>
  <c r="Q43" i="22"/>
  <c r="S43" i="22"/>
  <c r="T43" i="22"/>
  <c r="R35" i="22"/>
  <c r="Q35" i="22"/>
  <c r="T35" i="22"/>
  <c r="S35" i="22"/>
  <c r="R76" i="22"/>
  <c r="Q76" i="22"/>
  <c r="S76" i="22"/>
  <c r="T76" i="22"/>
  <c r="R54" i="22"/>
  <c r="T54" i="22"/>
  <c r="Q54" i="22"/>
  <c r="S54" i="22"/>
  <c r="R52" i="22"/>
  <c r="Q52" i="22"/>
  <c r="S52" i="22"/>
  <c r="T52" i="22"/>
  <c r="R58" i="22"/>
  <c r="T58" i="22"/>
  <c r="S58" i="22"/>
  <c r="Q58" i="22"/>
  <c r="R28" i="22"/>
  <c r="T28" i="22"/>
  <c r="Q28" i="22"/>
  <c r="S28" i="22"/>
  <c r="R11" i="22"/>
  <c r="Q11" i="22"/>
  <c r="S11" i="22"/>
  <c r="T11" i="22"/>
  <c r="R25" i="22"/>
  <c r="Q25" i="22"/>
  <c r="S25" i="22"/>
  <c r="T25" i="22"/>
  <c r="R9" i="22"/>
  <c r="S9" i="22"/>
  <c r="T9" i="22"/>
  <c r="Q9" i="22"/>
  <c r="R33" i="22"/>
  <c r="T33" i="22"/>
  <c r="Q33" i="22"/>
  <c r="S33" i="22"/>
  <c r="R19" i="22"/>
  <c r="Q19" i="22"/>
  <c r="S19" i="22"/>
  <c r="T19" i="22"/>
  <c r="R23" i="22"/>
  <c r="T23" i="22"/>
  <c r="Q23" i="22"/>
  <c r="S23" i="22"/>
  <c r="R42" i="22"/>
  <c r="Q42" i="22"/>
  <c r="S42" i="22"/>
  <c r="T42" i="22"/>
  <c r="R32" i="22"/>
  <c r="S32" i="22"/>
  <c r="T32" i="22"/>
  <c r="Q32" i="22"/>
  <c r="R27" i="22"/>
  <c r="Q27" i="22"/>
  <c r="S27" i="22"/>
  <c r="T27" i="22"/>
  <c r="R113" i="22"/>
  <c r="T113" i="22"/>
  <c r="S113" i="22"/>
  <c r="Q113" i="22"/>
  <c r="R59" i="22"/>
  <c r="S59" i="22"/>
  <c r="T59" i="22"/>
  <c r="Q59" i="22"/>
  <c r="R14" i="22"/>
  <c r="T14" i="22"/>
  <c r="Q14" i="22"/>
  <c r="S14" i="22"/>
  <c r="R106" i="22"/>
  <c r="Q106" i="22"/>
  <c r="S106" i="22"/>
  <c r="T106" i="22"/>
  <c r="R61" i="22"/>
  <c r="T61" i="22"/>
  <c r="Q61" i="22"/>
  <c r="S61" i="22"/>
  <c r="R110" i="22"/>
  <c r="S110" i="22"/>
  <c r="T110" i="22"/>
  <c r="Q110" i="22"/>
  <c r="R69" i="22"/>
  <c r="T69" i="22"/>
  <c r="Q69" i="22"/>
  <c r="S69" i="22"/>
  <c r="R17" i="22"/>
  <c r="Q17" i="22"/>
  <c r="S17" i="22"/>
  <c r="T17" i="22"/>
  <c r="R40" i="22"/>
  <c r="T40" i="22"/>
  <c r="Q40" i="22"/>
  <c r="S40" i="22"/>
  <c r="R41" i="22"/>
  <c r="Q41" i="22"/>
  <c r="S41" i="22"/>
  <c r="T41" i="22"/>
  <c r="R24" i="22"/>
  <c r="Q24" i="22"/>
  <c r="S24" i="22"/>
  <c r="T24" i="22"/>
  <c r="R44" i="22"/>
  <c r="S44" i="22"/>
  <c r="T44" i="22"/>
  <c r="Q44" i="22"/>
  <c r="R62" i="22"/>
  <c r="S62" i="22"/>
  <c r="Q62" i="22"/>
  <c r="T62" i="22"/>
  <c r="R67" i="22"/>
  <c r="S67" i="22"/>
  <c r="Q67" i="22"/>
  <c r="T67" i="22"/>
  <c r="R98" i="22"/>
  <c r="S98" i="22"/>
  <c r="T98" i="22"/>
  <c r="Q98" i="22"/>
  <c r="R7" i="22"/>
  <c r="T7" i="22"/>
  <c r="S7" i="22"/>
  <c r="Q7" i="22"/>
  <c r="R6" i="22"/>
  <c r="Q6" i="22"/>
  <c r="S6" i="22"/>
  <c r="T6" i="22"/>
  <c r="R73" i="22"/>
  <c r="Q73" i="22"/>
  <c r="S73" i="22"/>
  <c r="T73" i="22"/>
  <c r="R13" i="22"/>
  <c r="Q13" i="22"/>
  <c r="S13" i="22"/>
  <c r="T13" i="22"/>
  <c r="R30" i="22"/>
  <c r="S30" i="22"/>
  <c r="Q30" i="22"/>
  <c r="T30" i="22"/>
  <c r="R65" i="22"/>
  <c r="S65" i="22"/>
  <c r="Q65" i="22"/>
  <c r="T65" i="22"/>
  <c r="R72" i="22"/>
  <c r="Q72" i="22"/>
  <c r="S72" i="22"/>
  <c r="T72" i="22"/>
  <c r="R21" i="22"/>
  <c r="T21" i="22"/>
  <c r="S21" i="22"/>
  <c r="Q21" i="22"/>
  <c r="R109" i="22"/>
  <c r="S109" i="22"/>
  <c r="T109" i="22"/>
  <c r="Q109" i="22"/>
  <c r="R66" i="22"/>
  <c r="T66" i="22"/>
  <c r="S66" i="22"/>
  <c r="Q66" i="22"/>
  <c r="R16" i="22"/>
  <c r="S16" i="22"/>
  <c r="T16" i="22"/>
  <c r="Q16" i="22"/>
  <c r="R68" i="22"/>
  <c r="S68" i="22"/>
  <c r="Q68" i="22"/>
  <c r="T68" i="22"/>
  <c r="R22" i="22"/>
  <c r="Q22" i="22"/>
  <c r="S22" i="22"/>
  <c r="T22" i="22"/>
  <c r="R116" i="22"/>
  <c r="Q116" i="22"/>
  <c r="S116" i="22"/>
  <c r="T116" i="22"/>
  <c r="R75" i="22"/>
  <c r="Q75" i="22"/>
  <c r="T75" i="22"/>
  <c r="S75" i="22"/>
  <c r="R81" i="22"/>
  <c r="T81" i="22"/>
  <c r="S81" i="22"/>
  <c r="Q81" i="22"/>
  <c r="R53" i="22"/>
  <c r="S53" i="22"/>
  <c r="T53" i="22"/>
  <c r="Q53" i="22"/>
  <c r="R15" i="22"/>
  <c r="Q15" i="22"/>
  <c r="S15" i="22"/>
  <c r="T15" i="22"/>
  <c r="R36" i="22"/>
  <c r="S36" i="22"/>
  <c r="T36" i="22"/>
  <c r="Q36" i="22"/>
  <c r="R48" i="22"/>
  <c r="T48" i="22"/>
  <c r="S48" i="22"/>
  <c r="Q48" i="22"/>
  <c r="R18" i="22"/>
  <c r="S18" i="22"/>
  <c r="T18" i="22"/>
  <c r="Q18" i="22"/>
  <c r="R124" i="22"/>
  <c r="T124" i="22"/>
  <c r="Q124" i="22"/>
  <c r="S124" i="22"/>
  <c r="R115" i="22"/>
  <c r="T115" i="22"/>
  <c r="S115" i="22"/>
  <c r="Q115" i="22"/>
  <c r="R121" i="22"/>
  <c r="S121" i="22"/>
  <c r="T121" i="22"/>
  <c r="Q121" i="22"/>
  <c r="R74" i="22"/>
  <c r="Q74" i="22"/>
  <c r="S74" i="22"/>
  <c r="T74" i="22"/>
  <c r="R127" i="22"/>
  <c r="Q127" i="22"/>
  <c r="S127" i="22"/>
  <c r="T127" i="22"/>
  <c r="R26" i="22"/>
  <c r="T26" i="22"/>
  <c r="Q26" i="22"/>
  <c r="S26" i="22"/>
  <c r="R31" i="22"/>
  <c r="Q31" i="22"/>
  <c r="S31" i="22"/>
  <c r="T31" i="22"/>
  <c r="R123" i="22"/>
  <c r="Q123" i="22"/>
  <c r="S123" i="22"/>
  <c r="T123" i="22"/>
  <c r="R78" i="22"/>
  <c r="S78" i="22"/>
  <c r="T78" i="22"/>
  <c r="Q78" i="22"/>
  <c r="R10" i="22"/>
  <c r="S10" i="22"/>
  <c r="Q10" i="22"/>
  <c r="T10" i="22"/>
  <c r="R119" i="22"/>
  <c r="S119" i="22"/>
  <c r="Q119" i="22"/>
  <c r="T119" i="22"/>
  <c r="R70" i="22"/>
  <c r="S70" i="22"/>
  <c r="Q70" i="22"/>
  <c r="T70" i="22"/>
  <c r="R88" i="22"/>
  <c r="S88" i="22"/>
  <c r="Q88" i="22"/>
  <c r="T88" i="22"/>
  <c r="U31" i="22" l="1"/>
  <c r="U127" i="22"/>
  <c r="U74" i="22"/>
  <c r="U24" i="22"/>
  <c r="U17" i="22"/>
  <c r="U106" i="22"/>
  <c r="U22" i="22"/>
  <c r="U13" i="22"/>
  <c r="U73" i="22"/>
  <c r="U9" i="22"/>
  <c r="U58" i="22"/>
  <c r="U37" i="22"/>
  <c r="U78" i="22"/>
  <c r="U121" i="22"/>
  <c r="U18" i="22"/>
  <c r="U48" i="22"/>
  <c r="U36" i="22"/>
  <c r="U53" i="22"/>
  <c r="U81" i="22"/>
  <c r="U109" i="22"/>
  <c r="U70" i="22"/>
  <c r="U119" i="22"/>
  <c r="U124" i="22"/>
  <c r="U65" i="22"/>
  <c r="U67" i="22"/>
  <c r="U40" i="22"/>
  <c r="U61" i="22"/>
  <c r="U14" i="22"/>
  <c r="U33" i="22"/>
  <c r="U54" i="22"/>
  <c r="U8" i="22"/>
  <c r="U42" i="22"/>
  <c r="U52" i="22"/>
  <c r="U66" i="22"/>
  <c r="U11" i="22"/>
  <c r="U68" i="22"/>
  <c r="U28" i="22"/>
  <c r="U16" i="22"/>
  <c r="U25" i="22"/>
  <c r="U123" i="22"/>
  <c r="U44" i="22"/>
  <c r="U41" i="22"/>
  <c r="U110" i="22"/>
  <c r="U10" i="22"/>
  <c r="U69" i="22"/>
  <c r="U62" i="22"/>
  <c r="U26" i="22"/>
  <c r="U7" i="22"/>
  <c r="U59" i="22"/>
  <c r="U6" i="22"/>
  <c r="U38" i="22"/>
  <c r="U76" i="22"/>
  <c r="U35" i="22"/>
  <c r="U43" i="22"/>
  <c r="U30" i="22"/>
  <c r="U21" i="22"/>
  <c r="U72" i="22"/>
  <c r="U113" i="22"/>
  <c r="U115" i="22"/>
  <c r="U116" i="22"/>
  <c r="U75" i="22"/>
  <c r="U19" i="22"/>
  <c r="U15" i="22"/>
  <c r="U27" i="22"/>
  <c r="U23" i="22"/>
  <c r="U98" i="22"/>
  <c r="U32" i="22"/>
  <c r="U88" i="22"/>
  <c r="J68" i="8" l="1"/>
  <c r="M68" i="8"/>
  <c r="P68" i="8"/>
  <c r="S68" i="8"/>
  <c r="V68" i="8"/>
  <c r="Y68" i="8"/>
  <c r="AB68" i="8"/>
  <c r="AE68" i="8"/>
  <c r="AH68" i="8"/>
  <c r="O68" i="19"/>
  <c r="P68" i="19"/>
  <c r="O68" i="21"/>
  <c r="P68" i="21"/>
  <c r="O30" i="23"/>
  <c r="P30" i="23"/>
  <c r="T68" i="21" l="1"/>
  <c r="Q68" i="21"/>
  <c r="S68" i="21"/>
  <c r="R68" i="21"/>
  <c r="Q68" i="19"/>
  <c r="T68" i="19"/>
  <c r="R68" i="19"/>
  <c r="S68" i="19"/>
  <c r="S30" i="23"/>
  <c r="Q30" i="23"/>
  <c r="T30" i="23"/>
  <c r="R30" i="23"/>
  <c r="G68" i="8"/>
  <c r="AI68" i="8" s="1"/>
  <c r="U30" i="23" l="1"/>
  <c r="V54" i="23" s="1"/>
  <c r="V23" i="23"/>
  <c r="V6" i="23"/>
  <c r="V33" i="23"/>
  <c r="V24" i="23"/>
  <c r="V8" i="23"/>
  <c r="V29" i="23"/>
  <c r="V27" i="23"/>
  <c r="V30" i="23"/>
  <c r="V53" i="23"/>
  <c r="V26" i="23"/>
  <c r="V63" i="23"/>
  <c r="V43" i="23"/>
  <c r="V48" i="23"/>
  <c r="V14" i="23"/>
  <c r="V70" i="23"/>
  <c r="V47" i="23"/>
  <c r="V45" i="23"/>
  <c r="V78" i="23"/>
  <c r="V40" i="23"/>
  <c r="V56" i="23"/>
  <c r="V75" i="23"/>
  <c r="V55" i="23"/>
  <c r="V11" i="23"/>
  <c r="V35" i="23"/>
  <c r="V73" i="23"/>
  <c r="V72" i="23"/>
  <c r="V12" i="23"/>
  <c r="V76" i="23"/>
  <c r="V16" i="23"/>
  <c r="V71" i="23"/>
  <c r="V69" i="23"/>
  <c r="V15" i="23"/>
  <c r="V10" i="23"/>
  <c r="V46" i="23"/>
  <c r="V61" i="23"/>
  <c r="V64" i="23"/>
  <c r="V44" i="23"/>
  <c r="V66" i="23"/>
  <c r="V28" i="23"/>
  <c r="V9" i="23"/>
  <c r="V57" i="23"/>
  <c r="V7" i="23"/>
  <c r="V32" i="23"/>
  <c r="V39" i="23"/>
  <c r="V22" i="23"/>
  <c r="V52" i="23"/>
  <c r="V58" i="23"/>
  <c r="V62" i="23"/>
  <c r="V36" i="23"/>
  <c r="V65" i="23"/>
  <c r="V13" i="23"/>
  <c r="V37" i="23"/>
  <c r="V51" i="23"/>
  <c r="V42" i="23"/>
  <c r="V50" i="23"/>
  <c r="V41" i="23"/>
  <c r="V18" i="23"/>
  <c r="V19" i="23"/>
  <c r="V38" i="23"/>
  <c r="V59" i="23"/>
  <c r="V21" i="23"/>
  <c r="U68" i="21"/>
  <c r="V64" i="21" s="1"/>
  <c r="U68" i="19"/>
  <c r="V55" i="19" s="1"/>
  <c r="AJ68" i="8"/>
  <c r="V74" i="23" l="1"/>
  <c r="V67" i="23"/>
  <c r="V34" i="23"/>
  <c r="V77" i="23"/>
  <c r="V68" i="23"/>
  <c r="V31" i="23"/>
  <c r="V49" i="23"/>
  <c r="V20" i="23"/>
  <c r="V17" i="23"/>
  <c r="V60" i="23"/>
  <c r="V25" i="23"/>
  <c r="V40" i="19"/>
  <c r="V46" i="19"/>
  <c r="V32" i="19"/>
  <c r="V62" i="19"/>
  <c r="V35" i="21"/>
  <c r="V58" i="21"/>
  <c r="V40" i="21"/>
  <c r="V48" i="21"/>
  <c r="V68" i="19"/>
  <c r="V42" i="19"/>
  <c r="V9" i="19"/>
  <c r="V20" i="19"/>
  <c r="V21" i="19"/>
  <c r="V44" i="19"/>
  <c r="V22" i="19"/>
  <c r="V45" i="19"/>
  <c r="V39" i="19"/>
  <c r="V15" i="19"/>
  <c r="V53" i="19"/>
  <c r="V29" i="19"/>
  <c r="V47" i="19"/>
  <c r="V67" i="19"/>
  <c r="V38" i="19"/>
  <c r="V8" i="19"/>
  <c r="V48" i="19"/>
  <c r="V14" i="19"/>
  <c r="V65" i="19"/>
  <c r="V7" i="19"/>
  <c r="V33" i="19"/>
  <c r="V61" i="19"/>
  <c r="V13" i="19"/>
  <c r="V54" i="19"/>
  <c r="V66" i="19"/>
  <c r="V41" i="19"/>
  <c r="V58" i="19"/>
  <c r="V56" i="19"/>
  <c r="V11" i="19"/>
  <c r="V30" i="19"/>
  <c r="V12" i="19"/>
  <c r="V10" i="19"/>
  <c r="V50" i="19"/>
  <c r="V17" i="19"/>
  <c r="V36" i="19"/>
  <c r="V31" i="19"/>
  <c r="V24" i="19"/>
  <c r="V23" i="19"/>
  <c r="V51" i="19"/>
  <c r="V64" i="19"/>
  <c r="V37" i="19"/>
  <c r="V28" i="19"/>
  <c r="V57" i="19"/>
  <c r="V18" i="19"/>
  <c r="V16" i="19"/>
  <c r="V63" i="19"/>
  <c r="V34" i="19"/>
  <c r="V19" i="19"/>
  <c r="V35" i="19"/>
  <c r="V26" i="19"/>
  <c r="V6" i="19"/>
  <c r="V52" i="19"/>
  <c r="V43" i="19"/>
  <c r="V25" i="19"/>
  <c r="V27" i="19"/>
  <c r="V49" i="19"/>
  <c r="V59" i="19"/>
  <c r="V60" i="19"/>
  <c r="V18" i="21"/>
  <c r="V12" i="21"/>
  <c r="V17" i="21"/>
  <c r="V57" i="21"/>
  <c r="V54" i="21"/>
  <c r="V24" i="21"/>
  <c r="V34" i="21"/>
  <c r="V7" i="21"/>
  <c r="V56" i="21"/>
  <c r="V21" i="21"/>
  <c r="V8" i="21"/>
  <c r="V39" i="21"/>
  <c r="V22" i="21"/>
  <c r="V68" i="21"/>
  <c r="V14" i="21"/>
  <c r="V9" i="21"/>
  <c r="V29" i="21"/>
  <c r="V60" i="21"/>
  <c r="V52" i="21"/>
  <c r="V38" i="21"/>
  <c r="V43" i="21"/>
  <c r="V26" i="21"/>
  <c r="V63" i="21"/>
  <c r="V37" i="21"/>
  <c r="V16" i="21"/>
  <c r="V66" i="21"/>
  <c r="V67" i="21"/>
  <c r="V51" i="21"/>
  <c r="V42" i="21"/>
  <c r="V36" i="21"/>
  <c r="V44" i="21"/>
  <c r="V23" i="21"/>
  <c r="V45" i="21"/>
  <c r="V25" i="21"/>
  <c r="V27" i="21"/>
  <c r="V15" i="21"/>
  <c r="V49" i="21"/>
  <c r="V32" i="21"/>
  <c r="V46" i="21"/>
  <c r="V6" i="21"/>
  <c r="V20" i="21"/>
  <c r="V11" i="21"/>
  <c r="V62" i="21"/>
  <c r="V13" i="21"/>
  <c r="V10" i="21"/>
  <c r="V47" i="21"/>
  <c r="V59" i="21"/>
  <c r="V30" i="21"/>
  <c r="V19" i="21"/>
  <c r="V41" i="21"/>
  <c r="V53" i="21"/>
  <c r="V50" i="21"/>
  <c r="V33" i="21"/>
  <c r="V65" i="21"/>
  <c r="V61" i="21"/>
  <c r="V31" i="21"/>
  <c r="V28" i="21"/>
  <c r="V55" i="21"/>
  <c r="AN68" i="8"/>
  <c r="AM68" i="8"/>
  <c r="AL68" i="8"/>
  <c r="AK68" i="8"/>
  <c r="AO68" i="8" l="1"/>
  <c r="AP56" i="8" l="1"/>
  <c r="G231" i="26"/>
  <c r="J234" i="26" s="1"/>
  <c r="K234" i="26" s="1"/>
  <c r="AP62" i="8"/>
  <c r="AP46" i="8"/>
  <c r="AP40" i="8"/>
  <c r="AP35" i="8"/>
  <c r="AP68" i="8"/>
  <c r="AP55" i="8"/>
  <c r="AP13" i="8"/>
  <c r="AP17" i="8"/>
  <c r="AP28" i="8"/>
  <c r="AP30" i="8"/>
  <c r="AP20" i="8"/>
  <c r="AP65" i="8"/>
  <c r="AP33" i="8"/>
  <c r="AP34" i="8"/>
  <c r="AP60" i="8"/>
  <c r="AP52" i="8"/>
  <c r="AP39" i="8"/>
  <c r="AP10" i="8"/>
  <c r="AP54" i="8"/>
  <c r="AP21" i="8"/>
  <c r="AP44" i="8"/>
  <c r="AP47" i="8"/>
  <c r="AP31" i="8"/>
  <c r="AP11" i="8"/>
  <c r="AP37" i="8"/>
  <c r="AP25" i="8"/>
  <c r="AP45" i="8"/>
  <c r="AP38" i="8"/>
  <c r="AP58" i="8"/>
  <c r="AP51" i="8"/>
  <c r="AP16" i="8"/>
  <c r="AP49" i="8"/>
  <c r="AP12" i="8"/>
  <c r="AP8" i="8"/>
  <c r="AP57" i="8"/>
  <c r="AP48" i="8"/>
  <c r="AP64" i="8"/>
  <c r="AP67" i="8"/>
  <c r="AP66" i="8"/>
  <c r="AP7" i="8"/>
  <c r="AP42" i="8"/>
  <c r="AP14" i="8"/>
  <c r="AP41" i="8"/>
  <c r="AP43" i="8"/>
  <c r="AP18" i="8"/>
  <c r="AP24" i="8"/>
  <c r="AP19" i="8"/>
  <c r="AP61" i="8"/>
  <c r="AP15" i="8"/>
  <c r="AP32" i="8"/>
  <c r="AP23" i="8"/>
  <c r="AP53" i="8"/>
  <c r="AP26" i="8"/>
  <c r="AP63" i="8"/>
  <c r="AP50" i="8"/>
  <c r="AP27" i="8"/>
  <c r="AP6" i="8"/>
  <c r="AP59" i="8"/>
  <c r="AP22" i="8"/>
  <c r="AP29" i="8"/>
  <c r="AP36" i="8"/>
  <c r="AP9" i="8"/>
  <c r="L208" i="26" l="1"/>
  <c r="C12" i="26"/>
  <c r="L106" i="26"/>
  <c r="L256" i="26"/>
  <c r="L80" i="26"/>
  <c r="L180" i="26"/>
  <c r="L234" i="26"/>
  <c r="L264" i="26"/>
  <c r="L117" i="26"/>
  <c r="L69" i="26"/>
  <c r="L173" i="26"/>
  <c r="L44" i="26"/>
  <c r="O71" i="22"/>
  <c r="P71" i="22"/>
  <c r="R71" i="22" l="1"/>
  <c r="S71" i="22"/>
  <c r="Q71" i="22"/>
  <c r="T71" i="22"/>
  <c r="O16" i="24"/>
  <c r="P16" i="24"/>
  <c r="U71" i="22" l="1"/>
  <c r="T16" i="24"/>
  <c r="S16" i="24"/>
  <c r="R16" i="24"/>
  <c r="Q16" i="24"/>
  <c r="V108" i="22" l="1"/>
  <c r="V126" i="22"/>
  <c r="V51" i="22"/>
  <c r="V105" i="22"/>
  <c r="V82" i="22"/>
  <c r="V101" i="22"/>
  <c r="V129" i="22"/>
  <c r="V99" i="22"/>
  <c r="V130" i="22"/>
  <c r="V102" i="22"/>
  <c r="V60" i="22"/>
  <c r="V83" i="22"/>
  <c r="V102" i="20"/>
  <c r="V97" i="20"/>
  <c r="V110" i="20"/>
  <c r="V125" i="20"/>
  <c r="V105" i="20"/>
  <c r="V49" i="20"/>
  <c r="V17" i="20"/>
  <c r="V37" i="20"/>
  <c r="V46" i="20"/>
  <c r="V118" i="22"/>
  <c r="V6" i="20"/>
  <c r="V48" i="20"/>
  <c r="V39" i="22"/>
  <c r="V112" i="22"/>
  <c r="V87" i="22"/>
  <c r="V64" i="22"/>
  <c r="V31" i="20"/>
  <c r="V24" i="20"/>
  <c r="V112" i="20"/>
  <c r="V82" i="20"/>
  <c r="V71" i="22"/>
  <c r="V15" i="22"/>
  <c r="V26" i="22"/>
  <c r="V119" i="22"/>
  <c r="V78" i="22"/>
  <c r="V24" i="22"/>
  <c r="V43" i="22"/>
  <c r="V16" i="22"/>
  <c r="V18" i="22"/>
  <c r="V32" i="22"/>
  <c r="V69" i="22"/>
  <c r="V54" i="22"/>
  <c r="V74" i="22"/>
  <c r="V75" i="22"/>
  <c r="V116" i="22"/>
  <c r="V10" i="22"/>
  <c r="V33" i="22"/>
  <c r="V58" i="22"/>
  <c r="V122" i="22"/>
  <c r="V111" i="22"/>
  <c r="V95" i="22"/>
  <c r="V63" i="22"/>
  <c r="V90" i="22"/>
  <c r="V104" i="22"/>
  <c r="V57" i="22"/>
  <c r="V97" i="22"/>
  <c r="V77" i="22"/>
  <c r="V29" i="22"/>
  <c r="V115" i="22"/>
  <c r="V110" i="22"/>
  <c r="V14" i="22"/>
  <c r="V109" i="22"/>
  <c r="V127" i="22"/>
  <c r="V6" i="22"/>
  <c r="V66" i="22"/>
  <c r="V65" i="22"/>
  <c r="V23" i="22"/>
  <c r="V44" i="22"/>
  <c r="V40" i="22"/>
  <c r="V53" i="22"/>
  <c r="V31" i="22"/>
  <c r="V35" i="22"/>
  <c r="V21" i="22"/>
  <c r="V123" i="22"/>
  <c r="V36" i="22"/>
  <c r="V73" i="22"/>
  <c r="V93" i="22"/>
  <c r="V50" i="22"/>
  <c r="V96" i="22"/>
  <c r="V84" i="22"/>
  <c r="V12" i="22"/>
  <c r="V34" i="22"/>
  <c r="V85" i="22"/>
  <c r="V114" i="22"/>
  <c r="V30" i="22"/>
  <c r="V25" i="22"/>
  <c r="V48" i="22"/>
  <c r="V13" i="22"/>
  <c r="V19" i="22"/>
  <c r="V62" i="22"/>
  <c r="V8" i="22"/>
  <c r="V70" i="22"/>
  <c r="V37" i="22"/>
  <c r="V72" i="22"/>
  <c r="V28" i="22"/>
  <c r="V22" i="22"/>
  <c r="V98" i="22"/>
  <c r="V88" i="22"/>
  <c r="V76" i="22"/>
  <c r="V68" i="22"/>
  <c r="V67" i="22"/>
  <c r="V46" i="22"/>
  <c r="V125" i="22"/>
  <c r="V100" i="22"/>
  <c r="V120" i="22"/>
  <c r="V49" i="22"/>
  <c r="V45" i="22"/>
  <c r="V92" i="22"/>
  <c r="V103" i="22"/>
  <c r="V117" i="22"/>
  <c r="V128" i="22"/>
  <c r="V38" i="22"/>
  <c r="V11" i="22"/>
  <c r="V121" i="22"/>
  <c r="V106" i="22"/>
  <c r="V113" i="22"/>
  <c r="V41" i="22"/>
  <c r="V61" i="22"/>
  <c r="V81" i="22"/>
  <c r="V9" i="22"/>
  <c r="V59" i="22"/>
  <c r="V52" i="22"/>
  <c r="V17" i="22"/>
  <c r="V89" i="22"/>
  <c r="V27" i="22"/>
  <c r="V7" i="22"/>
  <c r="V42" i="22"/>
  <c r="V124" i="22"/>
  <c r="V107" i="22"/>
  <c r="V91" i="22"/>
  <c r="V47" i="22"/>
  <c r="V79" i="22"/>
  <c r="V56" i="22"/>
  <c r="V94" i="22"/>
  <c r="V55" i="22"/>
  <c r="V80" i="22"/>
  <c r="V86" i="22"/>
  <c r="V20" i="22"/>
  <c r="V95" i="20"/>
  <c r="V103" i="20"/>
  <c r="V32" i="20"/>
  <c r="V43" i="20"/>
  <c r="V111" i="20"/>
  <c r="V47" i="20"/>
  <c r="V72" i="20"/>
  <c r="V124" i="20"/>
  <c r="V122" i="20"/>
  <c r="V73" i="20"/>
  <c r="V91" i="20"/>
  <c r="V53" i="20"/>
  <c r="V20" i="20"/>
  <c r="V98" i="20"/>
  <c r="V38" i="20"/>
  <c r="V62" i="20"/>
  <c r="V36" i="20"/>
  <c r="V22" i="20"/>
  <c r="V25" i="20"/>
  <c r="V21" i="20"/>
  <c r="V128" i="20"/>
  <c r="V27" i="20"/>
  <c r="V8" i="20"/>
  <c r="V108" i="20"/>
  <c r="V28" i="20"/>
  <c r="V51" i="20"/>
  <c r="V45" i="20"/>
  <c r="V57" i="20"/>
  <c r="V107" i="20"/>
  <c r="V15" i="20"/>
  <c r="V69" i="20"/>
  <c r="V56" i="20"/>
  <c r="V109" i="20"/>
  <c r="V123" i="20"/>
  <c r="V115" i="20"/>
  <c r="V84" i="20"/>
  <c r="V50" i="20"/>
  <c r="V71" i="20"/>
  <c r="V118" i="20"/>
  <c r="V13" i="20"/>
  <c r="V16" i="20"/>
  <c r="V58" i="20"/>
  <c r="V90" i="20"/>
  <c r="V59" i="20"/>
  <c r="V34" i="20"/>
  <c r="V9" i="20"/>
  <c r="V86" i="20"/>
  <c r="V94" i="20"/>
  <c r="V81" i="20"/>
  <c r="V63" i="20"/>
  <c r="V44" i="20"/>
  <c r="V19" i="20"/>
  <c r="V61" i="20"/>
  <c r="V18" i="20"/>
  <c r="V52" i="20"/>
  <c r="V119" i="20"/>
  <c r="V114" i="20"/>
  <c r="V85" i="20"/>
  <c r="V14" i="20"/>
  <c r="V92" i="20"/>
  <c r="V42" i="20"/>
  <c r="V68" i="20"/>
  <c r="V116" i="20"/>
  <c r="V104" i="20"/>
  <c r="V35" i="20"/>
  <c r="V64" i="20"/>
  <c r="V39" i="20"/>
  <c r="V87" i="20"/>
  <c r="V65" i="20"/>
  <c r="V78" i="20"/>
  <c r="V83" i="20"/>
  <c r="V80" i="20"/>
  <c r="V70" i="20"/>
  <c r="V33" i="20"/>
  <c r="V100" i="20"/>
  <c r="V113" i="20"/>
  <c r="V26" i="20"/>
  <c r="V88" i="20"/>
  <c r="V117" i="20"/>
  <c r="V74" i="20"/>
  <c r="V12" i="20"/>
  <c r="V96" i="20"/>
  <c r="V41" i="20"/>
  <c r="V40" i="20"/>
  <c r="V55" i="20"/>
  <c r="V67" i="20"/>
  <c r="V76" i="20"/>
  <c r="V10" i="20"/>
  <c r="V29" i="20"/>
  <c r="V106" i="20"/>
  <c r="V60" i="20"/>
  <c r="V121" i="20"/>
  <c r="V23" i="20"/>
  <c r="V54" i="20"/>
  <c r="V93" i="20"/>
  <c r="V30" i="20"/>
  <c r="V7" i="20"/>
  <c r="V127" i="20"/>
  <c r="V11" i="20"/>
  <c r="V101" i="20"/>
  <c r="U16" i="24"/>
  <c r="V17" i="24"/>
  <c r="V43" i="24" l="1"/>
  <c r="V62" i="24"/>
  <c r="V41" i="24"/>
  <c r="V64" i="24"/>
  <c r="V32" i="24"/>
  <c r="V58" i="24"/>
  <c r="V66" i="24"/>
  <c r="V69" i="24"/>
  <c r="V63" i="24"/>
  <c r="V55" i="24"/>
  <c r="V75" i="24"/>
  <c r="V44" i="24"/>
  <c r="V22" i="24"/>
  <c r="V54" i="24"/>
  <c r="V33" i="24"/>
  <c r="V23" i="24"/>
  <c r="V56" i="24"/>
  <c r="V15" i="24"/>
  <c r="V50" i="24"/>
  <c r="V71" i="24"/>
  <c r="V30" i="24"/>
  <c r="V11" i="24"/>
  <c r="V51" i="24"/>
  <c r="V12" i="24"/>
  <c r="V78" i="24"/>
  <c r="V52" i="24"/>
  <c r="V34" i="24"/>
  <c r="V68" i="24"/>
  <c r="V40" i="24"/>
  <c r="V65" i="24"/>
  <c r="V7" i="24"/>
  <c r="V8" i="24"/>
  <c r="V45" i="24"/>
  <c r="V21" i="24"/>
  <c r="V67" i="24"/>
  <c r="V37" i="24"/>
  <c r="V20" i="24"/>
  <c r="V61" i="24"/>
  <c r="V24" i="24"/>
  <c r="V28" i="24"/>
  <c r="V26" i="24"/>
  <c r="V74" i="24"/>
  <c r="V46" i="24"/>
  <c r="V38" i="24"/>
  <c r="V76" i="24"/>
  <c r="V49" i="24"/>
  <c r="V9" i="24"/>
  <c r="V31" i="24"/>
  <c r="V19" i="24"/>
  <c r="V48" i="24"/>
  <c r="V72" i="24"/>
  <c r="V6" i="24"/>
  <c r="V42" i="24"/>
  <c r="V39" i="24"/>
  <c r="V25" i="24"/>
  <c r="V18" i="24"/>
  <c r="V16" i="24"/>
  <c r="V73" i="24"/>
  <c r="V29" i="24"/>
  <c r="V60" i="24"/>
  <c r="V70" i="24"/>
  <c r="V14" i="24"/>
  <c r="V59" i="24"/>
  <c r="V57" i="24"/>
  <c r="V47" i="24"/>
  <c r="V53" i="24"/>
  <c r="V77" i="24"/>
  <c r="V36" i="24"/>
  <c r="V35" i="24"/>
  <c r="V13" i="24"/>
  <c r="V27" i="24"/>
  <c r="V10" i="24"/>
</calcChain>
</file>

<file path=xl/sharedStrings.xml><?xml version="1.0" encoding="utf-8"?>
<sst xmlns="http://schemas.openxmlformats.org/spreadsheetml/2006/main" count="2446" uniqueCount="375">
  <si>
    <t>Club de licence</t>
  </si>
  <si>
    <t>Index</t>
  </si>
  <si>
    <t>Cardona Christian</t>
  </si>
  <si>
    <t>Davignon Philippe</t>
  </si>
  <si>
    <t>Girault Robert</t>
  </si>
  <si>
    <t>Cap D'Agde</t>
  </si>
  <si>
    <t>Vignal Eliane</t>
  </si>
  <si>
    <t>Pannetier Sylvain</t>
  </si>
  <si>
    <t>St Thomas</t>
  </si>
  <si>
    <t>Renty Claude</t>
  </si>
  <si>
    <t>Boussat Francis</t>
  </si>
  <si>
    <t>Ste Rose</t>
  </si>
  <si>
    <t>NOM PRENOM</t>
  </si>
  <si>
    <t>Maurel Simon</t>
  </si>
  <si>
    <t>Senon Jean</t>
  </si>
  <si>
    <t>Pareja Jean Michel</t>
  </si>
  <si>
    <t>Fontcaude</t>
  </si>
  <si>
    <t>Bastide Gérard</t>
  </si>
  <si>
    <t>Leszczynski Richard</t>
  </si>
  <si>
    <t>Heiz Patrice</t>
  </si>
  <si>
    <t>Nimes Vacquer.</t>
  </si>
  <si>
    <t>Rousseau Patrick</t>
  </si>
  <si>
    <t>Grande Motte</t>
  </si>
  <si>
    <t>Leweurs Jean-Paul</t>
  </si>
  <si>
    <t>Aupetitgendre Michel</t>
  </si>
  <si>
    <t>Barand Henri</t>
  </si>
  <si>
    <t>Pradat Patrice</t>
  </si>
  <si>
    <t>Souchu Paoli Chantal</t>
  </si>
  <si>
    <t>Mercadier Nicole</t>
  </si>
  <si>
    <t>Fortier Mireille</t>
  </si>
  <si>
    <t>Cardona Francoise</t>
  </si>
  <si>
    <t>D</t>
  </si>
  <si>
    <t>Enard Jean-Louis</t>
  </si>
  <si>
    <t>D Aleyrac Jacques</t>
  </si>
  <si>
    <t>Monsillon Etienne</t>
  </si>
  <si>
    <t>Dupont Francis</t>
  </si>
  <si>
    <t>Colin Christian</t>
  </si>
  <si>
    <t>Berscheid Etienne</t>
  </si>
  <si>
    <t>Decocq Philippe</t>
  </si>
  <si>
    <t>Pouillat Alain</t>
  </si>
  <si>
    <t>Dutilleul Daniele</t>
  </si>
  <si>
    <t>Thierry Daniel</t>
  </si>
  <si>
    <t>Baragnon Bernard</t>
  </si>
  <si>
    <t>Poux Chantal</t>
  </si>
  <si>
    <t>Renty Marie-Francoise</t>
  </si>
  <si>
    <t>Carre Marie-Annick</t>
  </si>
  <si>
    <t>Gangnery Joel</t>
  </si>
  <si>
    <t>Guillemin Henri</t>
  </si>
  <si>
    <t xml:space="preserve">Cap D'Agde </t>
  </si>
  <si>
    <t>RANG</t>
  </si>
  <si>
    <t>Nimes Vacqu..</t>
  </si>
  <si>
    <t>JOUE</t>
  </si>
  <si>
    <t>Total BRUT NET</t>
  </si>
  <si>
    <t>IDX</t>
  </si>
  <si>
    <t xml:space="preserve">   + BAS SCORE 2</t>
  </si>
  <si>
    <t xml:space="preserve">   + BAS SCORE 1</t>
  </si>
  <si>
    <t xml:space="preserve">   + BAS SCORE 3</t>
  </si>
  <si>
    <t>Catégories</t>
  </si>
  <si>
    <t>BRUT</t>
  </si>
  <si>
    <t>Total</t>
  </si>
  <si>
    <t>NET</t>
  </si>
  <si>
    <t xml:space="preserve"> + BAS SCORE 2</t>
  </si>
  <si>
    <t xml:space="preserve">  + BAS SCORE 1</t>
  </si>
  <si>
    <t>NOMS PRENOMS</t>
  </si>
  <si>
    <t>CLUB DE LICENCE</t>
  </si>
  <si>
    <t>BRUT + NET</t>
  </si>
  <si>
    <t>Casteran Didier</t>
  </si>
  <si>
    <t>Nain Bernard</t>
  </si>
  <si>
    <t>Bensa Jacques</t>
  </si>
  <si>
    <t>Goiffon Daniel</t>
  </si>
  <si>
    <t>Molle Gérard</t>
  </si>
  <si>
    <t>Veroux Pierre</t>
  </si>
  <si>
    <t>Borne André</t>
  </si>
  <si>
    <t>Benmalek Mohamed</t>
  </si>
  <si>
    <t>Millet Patrice</t>
  </si>
  <si>
    <t>Brut</t>
  </si>
  <si>
    <t>Net</t>
  </si>
  <si>
    <t>B+N</t>
  </si>
  <si>
    <t>CLASSEMENT</t>
  </si>
  <si>
    <t>Juton Anne-Marie</t>
  </si>
  <si>
    <t>Curot Marie-Pierre</t>
  </si>
  <si>
    <t>Martins Albertina</t>
  </si>
  <si>
    <t>Loisil Evelyne</t>
  </si>
  <si>
    <t>Varnava Aggis</t>
  </si>
  <si>
    <t>TOTAL</t>
  </si>
  <si>
    <t>LA GRANDE MOTTE</t>
  </si>
  <si>
    <t>LE CAP D'AGDE</t>
  </si>
  <si>
    <t>SAINT THOMAS</t>
  </si>
  <si>
    <t>FONTCAUDE</t>
  </si>
  <si>
    <t>SAINTE ROSE</t>
  </si>
  <si>
    <t>VACQUEROLLES</t>
  </si>
  <si>
    <t>SAINT CYPRIEN</t>
  </si>
  <si>
    <t>CAMPAGNE</t>
  </si>
  <si>
    <t>CLASSEMENT PAR EQUIPE</t>
  </si>
  <si>
    <t>Saldana Marie-Claude</t>
  </si>
  <si>
    <t>Fraisse Joelle</t>
  </si>
  <si>
    <t>Combes Patrick</t>
  </si>
  <si>
    <t>Chevrier Jacques</t>
  </si>
  <si>
    <t>Poussin Claude</t>
  </si>
  <si>
    <t>Medan Thierry</t>
  </si>
  <si>
    <t>Pts</t>
  </si>
  <si>
    <t>Dominiak Bernard</t>
  </si>
  <si>
    <t>Paris Pereira José</t>
  </si>
  <si>
    <t>Terme Jean-Yves</t>
  </si>
  <si>
    <t>Gauffres Jean</t>
  </si>
  <si>
    <t>Ferrier Geneviève</t>
  </si>
  <si>
    <t>Vergès Jacqueline</t>
  </si>
  <si>
    <t>Campagne</t>
  </si>
  <si>
    <t>Vergès Jean-Louis</t>
  </si>
  <si>
    <t>Pic Saint Loup</t>
  </si>
  <si>
    <t>PIC SAINT LOUP</t>
  </si>
  <si>
    <t>1ère</t>
  </si>
  <si>
    <t>2ème</t>
  </si>
  <si>
    <t>3ème</t>
  </si>
  <si>
    <t>CLASSEMENT GENERAL (BRUT + NET)
FEMMES</t>
  </si>
  <si>
    <t>Blanc Maurice</t>
  </si>
  <si>
    <t>Clément Marie-Odile</t>
  </si>
  <si>
    <t>CARCASSONNE</t>
  </si>
  <si>
    <t>PIC ST LOUP</t>
  </si>
  <si>
    <t>Fontes Chantal</t>
  </si>
  <si>
    <t>Combes Christiane</t>
  </si>
  <si>
    <t>Dominiak Marie</t>
  </si>
  <si>
    <t>Palmier Claudine</t>
  </si>
  <si>
    <t>Guillemaud Jack</t>
  </si>
  <si>
    <t>Blin Dominique</t>
  </si>
  <si>
    <t>Pineau Mireille</t>
  </si>
  <si>
    <t>Pourtier Annie</t>
  </si>
  <si>
    <t>Varillon Dominique</t>
  </si>
  <si>
    <t>Crouzet Maddy</t>
  </si>
  <si>
    <t>Poméon Nicolas</t>
  </si>
  <si>
    <t>Hamel Michel</t>
  </si>
  <si>
    <t>Scheier Alain</t>
  </si>
  <si>
    <t>Wallet Gérard</t>
  </si>
  <si>
    <t>Dollat Robert</t>
  </si>
  <si>
    <t>Gondy Pierre</t>
  </si>
  <si>
    <t>Boulanger Patrick</t>
  </si>
  <si>
    <t>Donnelly Paul</t>
  </si>
  <si>
    <t>Varillon Pierre</t>
  </si>
  <si>
    <t>Wong Chi Man Maurice</t>
  </si>
  <si>
    <t>Bertrand Yves</t>
  </si>
  <si>
    <t>Leysens Jean</t>
  </si>
  <si>
    <t>Saez Denis</t>
  </si>
  <si>
    <t>Uranga José</t>
  </si>
  <si>
    <t>Tognazzoni Jean-Charles</t>
  </si>
  <si>
    <t>Barré Jean-Paul</t>
  </si>
  <si>
    <t>Michalski Michèle</t>
  </si>
  <si>
    <t>Wong Chi Man Chantal</t>
  </si>
  <si>
    <t>Demeestere Olivier</t>
  </si>
  <si>
    <t>Giacomotto Bruno</t>
  </si>
  <si>
    <t>Super Vétéran Campagne</t>
  </si>
  <si>
    <t>Classement</t>
  </si>
  <si>
    <t>Bourgeaiseau Alain</t>
  </si>
  <si>
    <t>Batana Albert</t>
  </si>
  <si>
    <t>Bertaud Hélène</t>
  </si>
  <si>
    <t>Millot Marie Anne</t>
  </si>
  <si>
    <t>Diascorn Corentin</t>
  </si>
  <si>
    <t>Rubio François</t>
  </si>
  <si>
    <t>Larnaes Gregers</t>
  </si>
  <si>
    <t>Thibeaudeau Patrick</t>
  </si>
  <si>
    <t>Bauerle Lothair</t>
  </si>
  <si>
    <t>Haas Véronique</t>
  </si>
  <si>
    <t>Vandanjon Evelyne</t>
  </si>
  <si>
    <t>Sobecki Christine</t>
  </si>
  <si>
    <t>Vandanjon Didier</t>
  </si>
  <si>
    <t>Vuillerme Michel</t>
  </si>
  <si>
    <t>Comet Michel</t>
  </si>
  <si>
    <t>Chapuis Pierre</t>
  </si>
  <si>
    <t>Garcia Christian</t>
  </si>
  <si>
    <t>Faure Philippe</t>
  </si>
  <si>
    <t>Sobecki Philippe</t>
  </si>
  <si>
    <t>Caetano José</t>
  </si>
  <si>
    <t>Rodriguez Esther</t>
  </si>
  <si>
    <t>Nicolas Marie-Christine</t>
  </si>
  <si>
    <t>Botto France</t>
  </si>
  <si>
    <t>Brault Christian</t>
  </si>
  <si>
    <t>Nicolas Guy</t>
  </si>
  <si>
    <t>Hannon Gérard</t>
  </si>
  <si>
    <t>Rouan Nadine</t>
  </si>
  <si>
    <t>Delaude Marie-Claude</t>
  </si>
  <si>
    <t>Miegeville Marianne</t>
  </si>
  <si>
    <t>Manuello Robert</t>
  </si>
  <si>
    <t>Carcassonne</t>
  </si>
  <si>
    <t>Marcerou Françoise</t>
  </si>
  <si>
    <t>Gilles Joël</t>
  </si>
  <si>
    <t>Milani Alain</t>
  </si>
  <si>
    <t>Floutie Michel</t>
  </si>
  <si>
    <t>Pennavaire Jean-Pierre</t>
  </si>
  <si>
    <t>Rose Marie-Christine</t>
  </si>
  <si>
    <t>Drillon Alain</t>
  </si>
  <si>
    <t>Roques Michel</t>
  </si>
  <si>
    <t xml:space="preserve">Fustinoni Jean-Luc </t>
  </si>
  <si>
    <t>Pineau Alain</t>
  </si>
  <si>
    <t>Saint Cyprien</t>
  </si>
  <si>
    <t>Weil Nadine</t>
  </si>
  <si>
    <t>Hooghe Alain</t>
  </si>
  <si>
    <t>Sébastian Jean-François</t>
  </si>
  <si>
    <t>Casteill Alain</t>
  </si>
  <si>
    <t>Greffe Roland</t>
  </si>
  <si>
    <t>Guerrier Bernard</t>
  </si>
  <si>
    <t>Kondrot Edward</t>
  </si>
  <si>
    <t>Legendre Marc</t>
  </si>
  <si>
    <t>Bertaud Jacques</t>
  </si>
  <si>
    <t>Lavalle Patrick</t>
  </si>
  <si>
    <t>Soula Pierre</t>
  </si>
  <si>
    <t>Bigi Nicole</t>
  </si>
  <si>
    <t>CAP D'AGDE</t>
  </si>
  <si>
    <t>Jeudi 27 avril</t>
  </si>
  <si>
    <t xml:space="preserve">   + BAS SCORE 4</t>
  </si>
  <si>
    <t xml:space="preserve"> + BAS SCORE 3</t>
  </si>
  <si>
    <t xml:space="preserve"> + BAS SCORE 4</t>
  </si>
  <si>
    <t>TOTAL SUR LES 5  MEILLEURES RENCONTRES</t>
  </si>
  <si>
    <t>TOTAL : 5 MEILLEURES RENCONTRES</t>
  </si>
  <si>
    <t>Total BRUT+NET</t>
  </si>
  <si>
    <t>SENIORS 2 et 3
2023</t>
  </si>
  <si>
    <t>SENIORS 3 MESSIEURS</t>
  </si>
  <si>
    <t>SENIORS 2 DAMES</t>
  </si>
  <si>
    <t>SENIORS 2 HOMMES</t>
  </si>
  <si>
    <t>CLUB DE
LICENCE</t>
  </si>
  <si>
    <t>SAINT THOMAS
16 et 17 mai</t>
  </si>
  <si>
    <t>VACQUEROLLES
9 mai et 
17 octobre</t>
  </si>
  <si>
    <t>FONTCAUDE
26 et 27 avril</t>
  </si>
  <si>
    <t>CARCASSONNE
27 juin</t>
  </si>
  <si>
    <t>PIC SAINT LOUP
5 et 28 sept</t>
  </si>
  <si>
    <t>CAMPAGNE
19 et 20 sept</t>
  </si>
  <si>
    <t>SAINT CYPRIEN
3 octobre</t>
  </si>
  <si>
    <t>LA GRANDE MOTTE
FINALE
Mardi 31 octobre</t>
  </si>
  <si>
    <t>CAP D'AGDE
13 juin et 
10 octobre</t>
  </si>
  <si>
    <t>GRANDE MOTTE
FINALE
Mardi 31 octobre</t>
  </si>
  <si>
    <t>GRANDE MOTTE</t>
  </si>
  <si>
    <t>Bernigolle Isabelle</t>
  </si>
  <si>
    <t>Rutkowski Michèle</t>
  </si>
  <si>
    <t>Buzan Christine</t>
  </si>
  <si>
    <t xml:space="preserve">Saint Cyprien </t>
  </si>
  <si>
    <t>Boureux Martine</t>
  </si>
  <si>
    <t>Dahl Suzanne</t>
  </si>
  <si>
    <t>Ayraud Martine</t>
  </si>
  <si>
    <t>Uzès</t>
  </si>
  <si>
    <t>Revol Martine</t>
  </si>
  <si>
    <t>Ribo Dieguez Gonzalo</t>
  </si>
  <si>
    <t>Ayraud Jean-Nicolas</t>
  </si>
  <si>
    <t>Boureux Christian</t>
  </si>
  <si>
    <t>Lefèvre Pierre</t>
  </si>
  <si>
    <t>Buzan Xavier</t>
  </si>
  <si>
    <t>Linarès Yves</t>
  </si>
  <si>
    <t>Dellamore Serge</t>
  </si>
  <si>
    <t>Juton Bruno</t>
  </si>
  <si>
    <t>Tkaczuk Guy</t>
  </si>
  <si>
    <t>Negre Christian</t>
  </si>
  <si>
    <t>Bernigolle Bernard</t>
  </si>
  <si>
    <t>Izera Denis</t>
  </si>
  <si>
    <t>Gaudin Didier</t>
  </si>
  <si>
    <t>Lahbari Jonesse</t>
  </si>
  <si>
    <t>Fabre Thierry</t>
  </si>
  <si>
    <t>Cartier Jean-Paul</t>
  </si>
  <si>
    <t>Ansoud Bruno</t>
  </si>
  <si>
    <t>Terral Didier</t>
  </si>
  <si>
    <t>Denton Thompson Melvin</t>
  </si>
  <si>
    <t>Dumont Marcel</t>
  </si>
  <si>
    <t>Catteau Patrick</t>
  </si>
  <si>
    <t>Marc Michel</t>
  </si>
  <si>
    <t>Crouzet René</t>
  </si>
  <si>
    <t>Bauchu Jean-Yves</t>
  </si>
  <si>
    <t>André Hubert</t>
  </si>
  <si>
    <t>Brayde Claudine</t>
  </si>
  <si>
    <t xml:space="preserve">Villaret Christine </t>
  </si>
  <si>
    <t>Ferrier Mizou</t>
  </si>
  <si>
    <t>Leysens Catherine</t>
  </si>
  <si>
    <t>Lantero Catherine</t>
  </si>
  <si>
    <t>Seguela Martine</t>
  </si>
  <si>
    <t>Brayde Alain</t>
  </si>
  <si>
    <t>Gourdon Patrice</t>
  </si>
  <si>
    <t>Peramo Jean-Claude</t>
  </si>
  <si>
    <t>Rilleni François</t>
  </si>
  <si>
    <t>Diebold Edgar</t>
  </si>
  <si>
    <t>Natali Jean-Marc</t>
  </si>
  <si>
    <t>Coste Frédéric</t>
  </si>
  <si>
    <t>Pelofi Pierre</t>
  </si>
  <si>
    <t>Llorca Michel</t>
  </si>
  <si>
    <t>Clotis Jean</t>
  </si>
  <si>
    <t>Negre Alain</t>
  </si>
  <si>
    <t>Lahaine  Alain</t>
  </si>
  <si>
    <t>Robert Xavier</t>
  </si>
  <si>
    <t>UZES</t>
  </si>
  <si>
    <t>Pinelli Danielle</t>
  </si>
  <si>
    <t>Louboutin-Croc Marie</t>
  </si>
  <si>
    <t>Sébastian Michèle</t>
  </si>
  <si>
    <t>Louboutin-Croc Jean-Patrick</t>
  </si>
  <si>
    <t>Mougeolle Jacky</t>
  </si>
  <si>
    <t>Dessagne Alain</t>
  </si>
  <si>
    <t>Molveaux Michel</t>
  </si>
  <si>
    <t>Giovannetti Brigitte</t>
  </si>
  <si>
    <t>Denton-Thompson Angela</t>
  </si>
  <si>
    <t>Lloyd David Anthony</t>
  </si>
  <si>
    <t>Galiay Guy</t>
  </si>
  <si>
    <t>Thornley Brian</t>
  </si>
  <si>
    <t>Betourne Olivier</t>
  </si>
  <si>
    <t>Jeanvoine Roland</t>
  </si>
  <si>
    <t>Guennou Jean-Yves</t>
  </si>
  <si>
    <t>Montalvo Antoine</t>
  </si>
  <si>
    <t>Gomez Francis</t>
  </si>
  <si>
    <t>Delalande Jean-Pierre</t>
  </si>
  <si>
    <t>Chazalmartin Régis</t>
  </si>
  <si>
    <t>Gras Didier</t>
  </si>
  <si>
    <t>Hurtado Henri</t>
  </si>
  <si>
    <t>Gimenez Robert</t>
  </si>
  <si>
    <t>Séverac Jean-Claude</t>
  </si>
  <si>
    <t>Lamboley Marc</t>
  </si>
  <si>
    <t>Mimard Jacques</t>
  </si>
  <si>
    <t>Aubazac Michel</t>
  </si>
  <si>
    <t>Satger Bernard</t>
  </si>
  <si>
    <t>SUR LES 5 MEILLEURES RENCONTRES</t>
  </si>
  <si>
    <t>3 S2H + 1 D +  1 S3H</t>
  </si>
  <si>
    <t>S2H</t>
  </si>
  <si>
    <t>S3H</t>
  </si>
  <si>
    <t>CLASSEMENT DES  EQUIPES</t>
  </si>
  <si>
    <t>De Viegas Laura</t>
  </si>
  <si>
    <t>Hervelin Dominique</t>
  </si>
  <si>
    <t>Cros Jean-Philippe</t>
  </si>
  <si>
    <t>Rousseau Philippe</t>
  </si>
  <si>
    <t>Westbrook Freddie</t>
  </si>
  <si>
    <t>Tournie Thierry</t>
  </si>
  <si>
    <t>Comley Peter</t>
  </si>
  <si>
    <t>Rabillard Jean-Louis</t>
  </si>
  <si>
    <t>Bousquet Jean-Paul</t>
  </si>
  <si>
    <t>Poty Jean-Claude</t>
  </si>
  <si>
    <t>Barny Bernard</t>
  </si>
  <si>
    <t>Shaw Sandy</t>
  </si>
  <si>
    <t>Valabregue Antoine</t>
  </si>
  <si>
    <t>Calabuig Christian</t>
  </si>
  <si>
    <t>Greffe Annie</t>
  </si>
  <si>
    <t>Julien Monique</t>
  </si>
  <si>
    <t>Julien Bruno</t>
  </si>
  <si>
    <t>Revol Serge</t>
  </si>
  <si>
    <t>Sénior 2 Saint Cyprien 2</t>
  </si>
  <si>
    <t>Sénior 2 Saint Cyprien 3</t>
  </si>
  <si>
    <t>Lambert Michèle</t>
  </si>
  <si>
    <t>Escalier Brigitte</t>
  </si>
  <si>
    <t>Reinhalter Alix</t>
  </si>
  <si>
    <t>Dubois Alex</t>
  </si>
  <si>
    <t>Sophy Monfort André</t>
  </si>
  <si>
    <t>Grellet Catherine</t>
  </si>
  <si>
    <t>Lefèvre Denise</t>
  </si>
  <si>
    <t>Cuaz Jean-Philippe</t>
  </si>
  <si>
    <t>PALMARES CIRCUIT SENIORS II et III 2023</t>
  </si>
  <si>
    <t>No Mura-Perez Claire</t>
  </si>
  <si>
    <t>Weick Régis</t>
  </si>
  <si>
    <t>Forgiarini Maurice</t>
  </si>
  <si>
    <t>Gilles Max</t>
  </si>
  <si>
    <t>Fontan Florence</t>
  </si>
  <si>
    <t>DECOCQ PHILIPPE</t>
  </si>
  <si>
    <t>DESSAGNE ALAIN</t>
  </si>
  <si>
    <t>JUTON BRUNO</t>
  </si>
  <si>
    <t>FOBNTCAUDE</t>
  </si>
  <si>
    <t>BOUSSAT FRANCIS</t>
  </si>
  <si>
    <t>LARNAES GREGERS</t>
  </si>
  <si>
    <t>HEIZ PATRICE</t>
  </si>
  <si>
    <t>COMBES CHRISTIANE</t>
  </si>
  <si>
    <t>CLEMENT MARIE-ODILE</t>
  </si>
  <si>
    <t>REVOL MARTINE</t>
  </si>
  <si>
    <t>CLASSEMENT GENERAL (BRUT + NET)
HOMMES DEPART BLEU</t>
  </si>
  <si>
    <t>CLASSEMENT GENERAL (BRUT + NET)
HOMMES DEPART JAUNE</t>
  </si>
  <si>
    <t>CLASSEMENT GENERAL
PAR EQUIPE</t>
  </si>
  <si>
    <t>1er</t>
  </si>
  <si>
    <t>269 pts</t>
  </si>
  <si>
    <t>250 pts</t>
  </si>
  <si>
    <t>231 pts</t>
  </si>
  <si>
    <t>1294 pts</t>
  </si>
  <si>
    <t>1286 pts</t>
  </si>
  <si>
    <t>1250 pts</t>
  </si>
  <si>
    <t>284 pts</t>
  </si>
  <si>
    <t>249 pts</t>
  </si>
  <si>
    <t>247 pts</t>
  </si>
  <si>
    <t>291 pts</t>
  </si>
  <si>
    <t>278 pts</t>
  </si>
  <si>
    <t>276 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</si>
</sst>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0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Helvetica Neue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8"/>
      <color rgb="FF1F497D"/>
      <name val="Cambria"/>
      <family val="2"/>
      <scheme val="major"/>
    </font>
    <font>
      <b/>
      <sz val="15"/>
      <color rgb="FF1F497D"/>
      <name val="Calibri"/>
      <family val="2"/>
      <scheme val="minor"/>
    </font>
    <font>
      <b/>
      <sz val="13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FFFF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Helvetica Neue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24"/>
      <name val="Calibri"/>
      <family val="2"/>
      <scheme val="minor"/>
    </font>
    <font>
      <b/>
      <sz val="36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8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81E7FF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4F81BD"/>
      </patternFill>
    </fill>
    <fill>
      <patternFill patternType="solid">
        <fgColor rgb="FFDBE5F1"/>
      </patternFill>
    </fill>
    <fill>
      <patternFill patternType="solid">
        <fgColor rgb="FFB8CCE4"/>
      </patternFill>
    </fill>
    <fill>
      <patternFill patternType="solid">
        <fgColor rgb="FF95B3D7"/>
      </patternFill>
    </fill>
    <fill>
      <patternFill patternType="solid">
        <fgColor rgb="FFC0504D"/>
      </patternFill>
    </fill>
    <fill>
      <patternFill patternType="solid">
        <fgColor rgb="FFF2DBDB"/>
      </patternFill>
    </fill>
    <fill>
      <patternFill patternType="solid">
        <fgColor rgb="FFE5B8B7"/>
      </patternFill>
    </fill>
    <fill>
      <patternFill patternType="solid">
        <fgColor rgb="FFD99594"/>
      </patternFill>
    </fill>
    <fill>
      <patternFill patternType="solid">
        <fgColor rgb="FF9BBB59"/>
      </patternFill>
    </fill>
    <fill>
      <patternFill patternType="solid">
        <fgColor rgb="FFEAF1DD"/>
      </patternFill>
    </fill>
    <fill>
      <patternFill patternType="solid">
        <fgColor rgb="FFD6E3BC"/>
      </patternFill>
    </fill>
    <fill>
      <patternFill patternType="solid">
        <fgColor rgb="FFC2D69B"/>
      </patternFill>
    </fill>
    <fill>
      <patternFill patternType="solid">
        <fgColor rgb="FF8064A2"/>
      </patternFill>
    </fill>
    <fill>
      <patternFill patternType="solid">
        <fgColor rgb="FFE5DFEC"/>
      </patternFill>
    </fill>
    <fill>
      <patternFill patternType="solid">
        <fgColor rgb="FFCCC0D9"/>
      </patternFill>
    </fill>
    <fill>
      <patternFill patternType="solid">
        <fgColor rgb="FFB2A1C7"/>
      </patternFill>
    </fill>
    <fill>
      <patternFill patternType="solid">
        <fgColor rgb="FF4BACC6"/>
      </patternFill>
    </fill>
    <fill>
      <patternFill patternType="solid">
        <fgColor rgb="FFDAEEF3"/>
      </patternFill>
    </fill>
    <fill>
      <patternFill patternType="solid">
        <fgColor rgb="FFB6DDE8"/>
      </patternFill>
    </fill>
    <fill>
      <patternFill patternType="solid">
        <fgColor rgb="FF92CDDC"/>
      </patternFill>
    </fill>
    <fill>
      <patternFill patternType="solid">
        <fgColor rgb="FFF79646"/>
      </patternFill>
    </fill>
    <fill>
      <patternFill patternType="solid">
        <fgColor rgb="FFFDE9D9"/>
      </patternFill>
    </fill>
    <fill>
      <patternFill patternType="solid">
        <fgColor rgb="FFFBD4B4"/>
      </patternFill>
    </fill>
    <fill>
      <patternFill patternType="solid">
        <fgColor rgb="FFFABF8F"/>
      </patternFill>
    </fill>
    <fill>
      <patternFill patternType="solid">
        <fgColor rgb="FFFFFF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6B8B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987EB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D13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38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C000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6BFDD"/>
      </bottom>
      <diagonal/>
    </border>
    <border>
      <left/>
      <right/>
      <top/>
      <bottom style="medium">
        <color rgb="FF95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24">
    <xf numFmtId="0" fontId="0" fillId="0" borderId="0"/>
    <xf numFmtId="0" fontId="5" fillId="0" borderId="0">
      <alignment vertical="top"/>
    </xf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0" fillId="0" borderId="2"/>
    <xf numFmtId="0" fontId="11" fillId="0" borderId="3"/>
    <xf numFmtId="0" fontId="12" fillId="0" borderId="4"/>
    <xf numFmtId="0" fontId="12" fillId="0" borderId="0"/>
    <xf numFmtId="0" fontId="13" fillId="8" borderId="0"/>
    <xf numFmtId="0" fontId="14" fillId="9" borderId="0"/>
    <xf numFmtId="0" fontId="15" fillId="10" borderId="0"/>
    <xf numFmtId="0" fontId="16" fillId="11" borderId="5"/>
    <xf numFmtId="0" fontId="17" fillId="12" borderId="6"/>
    <xf numFmtId="0" fontId="18" fillId="12" borderId="5"/>
    <xf numFmtId="0" fontId="19" fillId="0" borderId="7"/>
    <xf numFmtId="0" fontId="20" fillId="13" borderId="8"/>
    <xf numFmtId="0" fontId="21" fillId="0" borderId="0"/>
    <xf numFmtId="0" fontId="2" fillId="14" borderId="9"/>
    <xf numFmtId="0" fontId="22" fillId="0" borderId="0"/>
    <xf numFmtId="0" fontId="3" fillId="0" borderId="10"/>
    <xf numFmtId="0" fontId="23" fillId="15" borderId="0"/>
    <xf numFmtId="0" fontId="2" fillId="16" borderId="0"/>
    <xf numFmtId="0" fontId="2" fillId="17" borderId="0"/>
    <xf numFmtId="0" fontId="23" fillId="18" borderId="0"/>
    <xf numFmtId="0" fontId="23" fillId="19" borderId="0"/>
    <xf numFmtId="0" fontId="2" fillId="20" borderId="0"/>
    <xf numFmtId="0" fontId="2" fillId="21" borderId="0"/>
    <xf numFmtId="0" fontId="23" fillId="22" borderId="0"/>
    <xf numFmtId="0" fontId="23" fillId="23" borderId="0"/>
    <xf numFmtId="0" fontId="2" fillId="24" borderId="0"/>
    <xf numFmtId="0" fontId="2" fillId="25" borderId="0"/>
    <xf numFmtId="0" fontId="23" fillId="26" borderId="0"/>
    <xf numFmtId="0" fontId="23" fillId="27" borderId="0"/>
    <xf numFmtId="0" fontId="2" fillId="28" borderId="0"/>
    <xf numFmtId="0" fontId="2" fillId="29" borderId="0"/>
    <xf numFmtId="0" fontId="23" fillId="30" borderId="0"/>
    <xf numFmtId="0" fontId="23" fillId="31" borderId="0"/>
    <xf numFmtId="0" fontId="2" fillId="32" borderId="0"/>
    <xf numFmtId="0" fontId="2" fillId="33" borderId="0"/>
    <xf numFmtId="0" fontId="23" fillId="34" borderId="0"/>
    <xf numFmtId="0" fontId="23" fillId="35" borderId="0"/>
    <xf numFmtId="0" fontId="2" fillId="36" borderId="0"/>
    <xf numFmtId="0" fontId="2" fillId="37" borderId="0"/>
    <xf numFmtId="0" fontId="23" fillId="38" borderId="0"/>
    <xf numFmtId="0" fontId="26" fillId="0" borderId="0"/>
    <xf numFmtId="0" fontId="27" fillId="0" borderId="0"/>
    <xf numFmtId="0" fontId="27" fillId="0" borderId="0"/>
    <xf numFmtId="0" fontId="1" fillId="0" borderId="0"/>
    <xf numFmtId="0" fontId="29" fillId="0" borderId="0" applyNumberFormat="0" applyFill="0" applyBorder="0" applyProtection="0">
      <alignment vertical="top"/>
    </xf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 applyNumberFormat="0" applyFill="0" applyBorder="0" applyProtection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 applyNumberFormat="0" applyFill="0" applyBorder="0" applyAlignment="0" applyProtection="0"/>
    <xf numFmtId="0" fontId="32" fillId="0" borderId="23" applyNumberFormat="0" applyFill="0" applyAlignment="0" applyProtection="0"/>
    <xf numFmtId="0" fontId="33" fillId="0" borderId="24" applyNumberFormat="0" applyFill="0" applyAlignment="0" applyProtection="0"/>
    <xf numFmtId="0" fontId="34" fillId="0" borderId="25" applyNumberFormat="0" applyFill="0" applyAlignment="0" applyProtection="0"/>
    <xf numFmtId="0" fontId="3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5" applyNumberFormat="0" applyAlignment="0" applyProtection="0"/>
    <xf numFmtId="0" fontId="17" fillId="12" borderId="6" applyNumberFormat="0" applyAlignment="0" applyProtection="0"/>
    <xf numFmtId="0" fontId="18" fillId="12" borderId="5" applyNumberFormat="0" applyAlignment="0" applyProtection="0"/>
    <xf numFmtId="0" fontId="19" fillId="0" borderId="7" applyNumberFormat="0" applyFill="0" applyAlignment="0" applyProtection="0"/>
    <xf numFmtId="0" fontId="35" fillId="13" borderId="8" applyNumberFormat="0" applyAlignment="0" applyProtection="0"/>
    <xf numFmtId="0" fontId="21" fillId="0" borderId="0" applyNumberFormat="0" applyFill="0" applyBorder="0" applyAlignment="0" applyProtection="0"/>
    <xf numFmtId="0" fontId="1" fillId="14" borderId="9" applyNumberFormat="0" applyFont="0" applyAlignment="0" applyProtection="0"/>
    <xf numFmtId="0" fontId="22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36" fillId="57" borderId="0" applyNumberFormat="0" applyBorder="0" applyAlignment="0" applyProtection="0"/>
    <xf numFmtId="0" fontId="3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36" fillId="65" borderId="0" applyNumberFormat="0" applyBorder="0" applyAlignment="0" applyProtection="0"/>
    <xf numFmtId="0" fontId="3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36" fillId="69" borderId="0" applyNumberFormat="0" applyBorder="0" applyAlignment="0" applyProtection="0"/>
    <xf numFmtId="0" fontId="37" fillId="0" borderId="0"/>
    <xf numFmtId="0" fontId="37" fillId="0" borderId="0"/>
    <xf numFmtId="0" fontId="37" fillId="0" borderId="0"/>
  </cellStyleXfs>
  <cellXfs count="319">
    <xf numFmtId="0" fontId="0" fillId="0" borderId="0" xfId="0"/>
    <xf numFmtId="0" fontId="8" fillId="0" borderId="0" xfId="0" applyFont="1"/>
    <xf numFmtId="14" fontId="8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3" fillId="0" borderId="0" xfId="0" applyFont="1"/>
    <xf numFmtId="0" fontId="0" fillId="0" borderId="12" xfId="0" applyBorder="1" applyAlignment="1">
      <alignment horizontal="center"/>
    </xf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3" fillId="0" borderId="0" xfId="0" applyFont="1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2" borderId="16" xfId="0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/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7" fillId="0" borderId="0" xfId="0" applyFont="1" applyBorder="1"/>
    <xf numFmtId="0" fontId="38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41" fillId="0" borderId="0" xfId="0" applyFont="1" applyAlignment="1">
      <alignment horizontal="center"/>
    </xf>
    <xf numFmtId="0" fontId="41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41" fillId="39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41" xfId="0" applyBorder="1"/>
    <xf numFmtId="0" fontId="0" fillId="5" borderId="41" xfId="0" applyFill="1" applyBorder="1"/>
    <xf numFmtId="0" fontId="0" fillId="6" borderId="41" xfId="0" applyFill="1" applyBorder="1"/>
    <xf numFmtId="0" fontId="0" fillId="4" borderId="41" xfId="0" applyFill="1" applyBorder="1"/>
    <xf numFmtId="0" fontId="0" fillId="44" borderId="41" xfId="0" applyFill="1" applyBorder="1"/>
    <xf numFmtId="0" fontId="4" fillId="0" borderId="41" xfId="0" applyFont="1" applyBorder="1"/>
    <xf numFmtId="0" fontId="7" fillId="0" borderId="41" xfId="0" applyFont="1" applyBorder="1" applyAlignment="1">
      <alignment horizontal="center"/>
    </xf>
    <xf numFmtId="0" fontId="7" fillId="6" borderId="41" xfId="0" applyFont="1" applyFill="1" applyBorder="1"/>
    <xf numFmtId="0" fontId="4" fillId="0" borderId="4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/>
    </xf>
    <xf numFmtId="0" fontId="7" fillId="4" borderId="41" xfId="0" applyFont="1" applyFill="1" applyBorder="1"/>
    <xf numFmtId="0" fontId="7" fillId="5" borderId="41" xfId="0" applyFont="1" applyFill="1" applyBorder="1"/>
    <xf numFmtId="0" fontId="7" fillId="44" borderId="41" xfId="0" applyFont="1" applyFill="1" applyBorder="1"/>
    <xf numFmtId="0" fontId="4" fillId="0" borderId="12" xfId="0" applyFont="1" applyBorder="1"/>
    <xf numFmtId="0" fontId="0" fillId="0" borderId="12" xfId="0" applyBorder="1"/>
    <xf numFmtId="0" fontId="7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0" fillId="0" borderId="0" xfId="0" applyFill="1"/>
    <xf numFmtId="0" fontId="3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9" fillId="73" borderId="41" xfId="0" applyFont="1" applyFill="1" applyBorder="1" applyAlignment="1">
      <alignment horizontal="left" vertical="center"/>
    </xf>
    <xf numFmtId="0" fontId="39" fillId="79" borderId="41" xfId="0" applyFont="1" applyFill="1" applyBorder="1" applyAlignment="1">
      <alignment horizontal="left" vertical="center"/>
    </xf>
    <xf numFmtId="0" fontId="25" fillId="73" borderId="41" xfId="0" applyFont="1" applyFill="1" applyBorder="1" applyAlignment="1">
      <alignment horizontal="center" vertical="center"/>
    </xf>
    <xf numFmtId="0" fontId="25" fillId="79" borderId="41" xfId="0" applyFont="1" applyFill="1" applyBorder="1" applyAlignment="1">
      <alignment horizontal="center" vertical="center"/>
    </xf>
    <xf numFmtId="0" fontId="39" fillId="78" borderId="12" xfId="0" applyFont="1" applyFill="1" applyBorder="1" applyAlignment="1">
      <alignment horizontal="left" vertical="center"/>
    </xf>
    <xf numFmtId="0" fontId="25" fillId="78" borderId="12" xfId="0" applyFont="1" applyFill="1" applyBorder="1" applyAlignment="1">
      <alignment horizontal="center" vertical="center"/>
    </xf>
    <xf numFmtId="0" fontId="0" fillId="76" borderId="41" xfId="0" applyFill="1" applyBorder="1"/>
    <xf numFmtId="0" fontId="4" fillId="0" borderId="44" xfId="0" applyFont="1" applyFill="1" applyBorder="1"/>
    <xf numFmtId="0" fontId="4" fillId="0" borderId="1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0" fillId="81" borderId="41" xfId="0" applyFill="1" applyBorder="1"/>
    <xf numFmtId="0" fontId="0" fillId="83" borderId="41" xfId="0" applyFill="1" applyBorder="1"/>
    <xf numFmtId="0" fontId="7" fillId="83" borderId="41" xfId="0" applyFont="1" applyFill="1" applyBorder="1"/>
    <xf numFmtId="0" fontId="0" fillId="84" borderId="41" xfId="0" applyFill="1" applyBorder="1"/>
    <xf numFmtId="0" fontId="7" fillId="84" borderId="41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3" fillId="0" borderId="0" xfId="0" applyFont="1" applyFill="1" applyAlignment="1">
      <alignment horizontal="center"/>
    </xf>
    <xf numFmtId="0" fontId="43" fillId="0" borderId="41" xfId="0" applyFont="1" applyFill="1" applyBorder="1" applyAlignment="1">
      <alignment horizontal="center" vertical="center"/>
    </xf>
    <xf numFmtId="0" fontId="25" fillId="39" borderId="1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/>
    </xf>
    <xf numFmtId="0" fontId="0" fillId="0" borderId="41" xfId="0" applyFill="1" applyBorder="1"/>
    <xf numFmtId="0" fontId="41" fillId="71" borderId="1" xfId="0" applyFont="1" applyFill="1" applyBorder="1" applyAlignment="1">
      <alignment horizontal="center" vertical="center"/>
    </xf>
    <xf numFmtId="0" fontId="25" fillId="71" borderId="1" xfId="0" applyFont="1" applyFill="1" applyBorder="1" applyAlignment="1">
      <alignment horizontal="center" vertical="center"/>
    </xf>
    <xf numFmtId="0" fontId="41" fillId="0" borderId="4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5" borderId="18" xfId="0" applyFill="1" applyBorder="1" applyAlignment="1">
      <alignment vertical="center"/>
    </xf>
    <xf numFmtId="0" fontId="0" fillId="0" borderId="41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39" borderId="41" xfId="0" applyFill="1" applyBorder="1" applyAlignment="1">
      <alignment horizontal="center" vertical="center"/>
    </xf>
    <xf numFmtId="0" fontId="0" fillId="70" borderId="41" xfId="0" applyFill="1" applyBorder="1" applyAlignment="1">
      <alignment horizontal="center" vertical="center"/>
    </xf>
    <xf numFmtId="0" fontId="0" fillId="40" borderId="41" xfId="0" applyFill="1" applyBorder="1" applyAlignment="1">
      <alignment horizontal="center" vertical="center"/>
    </xf>
    <xf numFmtId="0" fontId="39" fillId="42" borderId="41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39" fillId="0" borderId="41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0" fillId="81" borderId="18" xfId="0" applyFill="1" applyBorder="1" applyAlignment="1">
      <alignment vertical="center"/>
    </xf>
    <xf numFmtId="0" fontId="0" fillId="0" borderId="42" xfId="0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83" borderId="18" xfId="0" applyFill="1" applyBorder="1" applyAlignment="1">
      <alignment vertical="center"/>
    </xf>
    <xf numFmtId="164" fontId="0" fillId="0" borderId="43" xfId="0" applyNumberFormat="1" applyBorder="1" applyAlignment="1">
      <alignment horizontal="center" vertical="center"/>
    </xf>
    <xf numFmtId="0" fontId="0" fillId="4" borderId="18" xfId="0" applyFill="1" applyBorder="1" applyAlignment="1">
      <alignment vertical="center"/>
    </xf>
    <xf numFmtId="0" fontId="0" fillId="44" borderId="18" xfId="0" applyFill="1" applyBorder="1" applyAlignment="1">
      <alignment vertical="center"/>
    </xf>
    <xf numFmtId="0" fontId="0" fillId="43" borderId="18" xfId="0" applyFill="1" applyBorder="1" applyAlignment="1">
      <alignment vertical="center"/>
    </xf>
    <xf numFmtId="0" fontId="0" fillId="44" borderId="41" xfId="0" applyFill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6" borderId="18" xfId="0" applyFill="1" applyBorder="1" applyAlignment="1">
      <alignment vertical="center"/>
    </xf>
    <xf numFmtId="0" fontId="0" fillId="76" borderId="45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82" borderId="41" xfId="0" applyFill="1" applyBorder="1"/>
    <xf numFmtId="0" fontId="39" fillId="78" borderId="12" xfId="0" applyFont="1" applyFill="1" applyBorder="1" applyAlignment="1">
      <alignment horizontal="center" vertical="center"/>
    </xf>
    <xf numFmtId="0" fontId="39" fillId="73" borderId="41" xfId="0" applyFont="1" applyFill="1" applyBorder="1" applyAlignment="1">
      <alignment horizontal="center" vertical="center"/>
    </xf>
    <xf numFmtId="0" fontId="39" fillId="79" borderId="41" xfId="0" applyFont="1" applyFill="1" applyBorder="1" applyAlignment="1">
      <alignment horizontal="center" vertical="center"/>
    </xf>
    <xf numFmtId="0" fontId="7" fillId="0" borderId="0" xfId="0" applyFont="1" applyFill="1"/>
    <xf numFmtId="0" fontId="43" fillId="75" borderId="11" xfId="0" applyFont="1" applyFill="1" applyBorder="1" applyAlignment="1">
      <alignment horizontal="center" vertical="center"/>
    </xf>
    <xf numFmtId="0" fontId="43" fillId="41" borderId="11" xfId="0" applyFont="1" applyFill="1" applyBorder="1" applyAlignment="1">
      <alignment horizontal="center" vertical="center"/>
    </xf>
    <xf numFmtId="0" fontId="40" fillId="41" borderId="11" xfId="0" applyFont="1" applyFill="1" applyBorder="1" applyAlignment="1">
      <alignment horizontal="center" vertical="center"/>
    </xf>
    <xf numFmtId="1" fontId="40" fillId="41" borderId="11" xfId="0" applyNumberFormat="1" applyFont="1" applyFill="1" applyBorder="1" applyAlignment="1">
      <alignment horizontal="center"/>
    </xf>
    <xf numFmtId="0" fontId="0" fillId="85" borderId="41" xfId="0" applyFill="1" applyBorder="1"/>
    <xf numFmtId="0" fontId="3" fillId="0" borderId="41" xfId="0" applyFont="1" applyBorder="1"/>
    <xf numFmtId="0" fontId="3" fillId="0" borderId="41" xfId="0" applyFont="1" applyBorder="1" applyAlignment="1">
      <alignment horizontal="center"/>
    </xf>
    <xf numFmtId="0" fontId="7" fillId="85" borderId="41" xfId="0" applyFont="1" applyFill="1" applyBorder="1"/>
    <xf numFmtId="0" fontId="3" fillId="0" borderId="12" xfId="0" applyFont="1" applyBorder="1"/>
    <xf numFmtId="0" fontId="3" fillId="0" borderId="41" xfId="0" applyFont="1" applyFill="1" applyBorder="1"/>
    <xf numFmtId="0" fontId="3" fillId="0" borderId="0" xfId="0" applyFon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left"/>
    </xf>
    <xf numFmtId="0" fontId="4" fillId="0" borderId="41" xfId="0" applyFont="1" applyFill="1" applyBorder="1"/>
    <xf numFmtId="0" fontId="4" fillId="39" borderId="41" xfId="0" applyFont="1" applyFill="1" applyBorder="1"/>
    <xf numFmtId="0" fontId="3" fillId="71" borderId="41" xfId="0" applyFont="1" applyFill="1" applyBorder="1"/>
    <xf numFmtId="0" fontId="4" fillId="71" borderId="41" xfId="0" applyFont="1" applyFill="1" applyBorder="1"/>
    <xf numFmtId="0" fontId="4" fillId="7" borderId="41" xfId="0" applyFont="1" applyFill="1" applyBorder="1"/>
    <xf numFmtId="0" fontId="3" fillId="39" borderId="41" xfId="0" applyFont="1" applyFill="1" applyBorder="1"/>
    <xf numFmtId="0" fontId="7" fillId="0" borderId="18" xfId="0" applyFont="1" applyBorder="1" applyAlignment="1">
      <alignment horizontal="center"/>
    </xf>
    <xf numFmtId="0" fontId="3" fillId="71" borderId="12" xfId="0" applyFont="1" applyFill="1" applyBorder="1"/>
    <xf numFmtId="0" fontId="4" fillId="7" borderId="12" xfId="0" applyFont="1" applyFill="1" applyBorder="1"/>
    <xf numFmtId="0" fontId="41" fillId="0" borderId="0" xfId="0" applyFont="1" applyBorder="1" applyAlignment="1">
      <alignment horizontal="center" vertical="center"/>
    </xf>
    <xf numFmtId="0" fontId="25" fillId="0" borderId="0" xfId="0" applyFont="1" applyBorder="1"/>
    <xf numFmtId="0" fontId="8" fillId="0" borderId="0" xfId="0" applyFont="1" applyBorder="1"/>
    <xf numFmtId="0" fontId="0" fillId="39" borderId="49" xfId="0" applyFill="1" applyBorder="1" applyAlignment="1">
      <alignment horizontal="center" vertical="center"/>
    </xf>
    <xf numFmtId="0" fontId="0" fillId="70" borderId="12" xfId="0" applyFill="1" applyBorder="1" applyAlignment="1">
      <alignment horizontal="center" vertical="center"/>
    </xf>
    <xf numFmtId="0" fontId="0" fillId="40" borderId="47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9" fillId="0" borderId="12" xfId="0" applyFont="1" applyFill="1" applyBorder="1" applyAlignment="1">
      <alignment horizontal="center" vertical="center"/>
    </xf>
    <xf numFmtId="0" fontId="43" fillId="0" borderId="12" xfId="0" applyFont="1" applyFill="1" applyBorder="1" applyAlignment="1">
      <alignment horizontal="center" vertical="center"/>
    </xf>
    <xf numFmtId="0" fontId="3" fillId="39" borderId="21" xfId="0" applyFont="1" applyFill="1" applyBorder="1" applyAlignment="1">
      <alignment horizontal="center"/>
    </xf>
    <xf numFmtId="0" fontId="3" fillId="70" borderId="13" xfId="0" applyFont="1" applyFill="1" applyBorder="1" applyAlignment="1">
      <alignment horizontal="center"/>
    </xf>
    <xf numFmtId="0" fontId="3" fillId="40" borderId="50" xfId="0" applyFont="1" applyFill="1" applyBorder="1" applyAlignment="1">
      <alignment horizontal="center"/>
    </xf>
    <xf numFmtId="0" fontId="39" fillId="42" borderId="16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0" fillId="39" borderId="41" xfId="0" applyFill="1" applyBorder="1" applyAlignment="1">
      <alignment horizontal="center"/>
    </xf>
    <xf numFmtId="0" fontId="0" fillId="71" borderId="41" xfId="0" applyFill="1" applyBorder="1" applyAlignment="1">
      <alignment horizontal="center"/>
    </xf>
    <xf numFmtId="0" fontId="4" fillId="71" borderId="41" xfId="0" applyFont="1" applyFill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39" borderId="1" xfId="0" applyFont="1" applyFill="1" applyBorder="1" applyAlignment="1">
      <alignment vertical="center"/>
    </xf>
    <xf numFmtId="0" fontId="25" fillId="71" borderId="1" xfId="0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5" fillId="0" borderId="1" xfId="0" applyFont="1" applyFill="1" applyBorder="1" applyAlignment="1">
      <alignment vertical="center"/>
    </xf>
    <xf numFmtId="0" fontId="41" fillId="86" borderId="1" xfId="0" applyFont="1" applyFill="1" applyBorder="1" applyAlignment="1">
      <alignment horizontal="center" vertical="center"/>
    </xf>
    <xf numFmtId="0" fontId="25" fillId="86" borderId="1" xfId="0" applyFont="1" applyFill="1" applyBorder="1" applyAlignment="1">
      <alignment vertical="center"/>
    </xf>
    <xf numFmtId="0" fontId="25" fillId="86" borderId="1" xfId="0" applyFont="1" applyFill="1" applyBorder="1" applyAlignment="1">
      <alignment horizontal="center" vertical="center"/>
    </xf>
    <xf numFmtId="0" fontId="0" fillId="39" borderId="12" xfId="0" applyFill="1" applyBorder="1" applyAlignment="1">
      <alignment horizontal="center"/>
    </xf>
    <xf numFmtId="0" fontId="4" fillId="39" borderId="12" xfId="0" applyFont="1" applyFill="1" applyBorder="1" applyAlignment="1">
      <alignment horizontal="center" vertical="center"/>
    </xf>
    <xf numFmtId="0" fontId="40" fillId="39" borderId="14" xfId="0" applyFont="1" applyFill="1" applyBorder="1" applyAlignment="1">
      <alignment horizontal="center" vertical="center"/>
    </xf>
    <xf numFmtId="0" fontId="40" fillId="39" borderId="15" xfId="0" applyFont="1" applyFill="1" applyBorder="1" applyAlignment="1">
      <alignment horizontal="center" vertical="center"/>
    </xf>
    <xf numFmtId="0" fontId="40" fillId="39" borderId="16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 textRotation="90"/>
    </xf>
    <xf numFmtId="0" fontId="4" fillId="0" borderId="33" xfId="0" applyFont="1" applyBorder="1" applyAlignment="1">
      <alignment horizontal="center" vertical="center" textRotation="90"/>
    </xf>
    <xf numFmtId="0" fontId="25" fillId="76" borderId="14" xfId="0" applyFont="1" applyFill="1" applyBorder="1" applyAlignment="1">
      <alignment horizontal="center" vertical="center" textRotation="90" wrapText="1"/>
    </xf>
    <xf numFmtId="0" fontId="25" fillId="76" borderId="15" xfId="0" applyFont="1" applyFill="1" applyBorder="1" applyAlignment="1">
      <alignment horizontal="center" vertical="center" textRotation="90" wrapText="1"/>
    </xf>
    <xf numFmtId="0" fontId="25" fillId="76" borderId="16" xfId="0" applyFont="1" applyFill="1" applyBorder="1" applyAlignment="1">
      <alignment horizontal="center" vertical="center" textRotation="90" wrapText="1"/>
    </xf>
    <xf numFmtId="0" fontId="25" fillId="7" borderId="14" xfId="0" applyFont="1" applyFill="1" applyBorder="1" applyAlignment="1">
      <alignment horizontal="center" vertical="center" textRotation="90" wrapText="1"/>
    </xf>
    <xf numFmtId="0" fontId="25" fillId="7" borderId="15" xfId="0" applyFont="1" applyFill="1" applyBorder="1" applyAlignment="1">
      <alignment horizontal="center" vertical="center" textRotation="90" wrapText="1"/>
    </xf>
    <xf numFmtId="0" fontId="25" fillId="7" borderId="16" xfId="0" applyFont="1" applyFill="1" applyBorder="1" applyAlignment="1">
      <alignment horizontal="center" vertical="center" textRotation="90" wrapText="1"/>
    </xf>
    <xf numFmtId="0" fontId="25" fillId="0" borderId="14" xfId="0" applyFont="1" applyFill="1" applyBorder="1" applyAlignment="1">
      <alignment horizontal="center" vertical="center" textRotation="90" wrapText="1"/>
    </xf>
    <xf numFmtId="0" fontId="25" fillId="0" borderId="15" xfId="0" applyFont="1" applyFill="1" applyBorder="1" applyAlignment="1">
      <alignment horizontal="center" vertical="center" textRotation="90" wrapText="1"/>
    </xf>
    <xf numFmtId="0" fontId="25" fillId="0" borderId="16" xfId="0" applyFont="1" applyFill="1" applyBorder="1" applyAlignment="1">
      <alignment horizontal="center" vertical="center" textRotation="90" wrapText="1"/>
    </xf>
    <xf numFmtId="0" fontId="4" fillId="5" borderId="32" xfId="0" applyFont="1" applyFill="1" applyBorder="1" applyAlignment="1">
      <alignment horizontal="center" vertical="center" textRotation="90" wrapText="1"/>
    </xf>
    <xf numFmtId="0" fontId="4" fillId="5" borderId="33" xfId="0" applyFont="1" applyFill="1" applyBorder="1" applyAlignment="1">
      <alignment horizontal="center" vertical="center" textRotation="90" wrapText="1"/>
    </xf>
    <xf numFmtId="0" fontId="4" fillId="0" borderId="34" xfId="0" applyFont="1" applyBorder="1" applyAlignment="1">
      <alignment horizontal="center" vertical="center" textRotation="90"/>
    </xf>
    <xf numFmtId="0" fontId="4" fillId="0" borderId="28" xfId="0" applyFont="1" applyBorder="1" applyAlignment="1">
      <alignment horizontal="center" vertical="center" textRotation="90"/>
    </xf>
    <xf numFmtId="0" fontId="4" fillId="0" borderId="31" xfId="0" applyFont="1" applyBorder="1" applyAlignment="1">
      <alignment horizontal="center" vertical="center" textRotation="90"/>
    </xf>
    <xf numFmtId="0" fontId="4" fillId="0" borderId="27" xfId="0" applyFont="1" applyBorder="1" applyAlignment="1">
      <alignment horizontal="center" vertical="center" textRotation="90"/>
    </xf>
    <xf numFmtId="0" fontId="4" fillId="45" borderId="30" xfId="0" applyFont="1" applyFill="1" applyBorder="1" applyAlignment="1">
      <alignment horizontal="center" vertical="center" textRotation="90"/>
    </xf>
    <xf numFmtId="0" fontId="4" fillId="45" borderId="29" xfId="0" applyFont="1" applyFill="1" applyBorder="1" applyAlignment="1">
      <alignment horizontal="center" vertical="center" textRotation="90"/>
    </xf>
    <xf numFmtId="0" fontId="4" fillId="2" borderId="32" xfId="0" applyFont="1" applyFill="1" applyBorder="1" applyAlignment="1">
      <alignment horizontal="center" vertical="center" textRotation="90"/>
    </xf>
    <xf numFmtId="0" fontId="4" fillId="2" borderId="33" xfId="0" applyFont="1" applyFill="1" applyBorder="1" applyAlignment="1">
      <alignment horizontal="center" vertical="center" textRotation="90"/>
    </xf>
    <xf numFmtId="0" fontId="25" fillId="6" borderId="14" xfId="0" applyFont="1" applyFill="1" applyBorder="1" applyAlignment="1">
      <alignment horizontal="center" vertical="center" textRotation="90" wrapText="1"/>
    </xf>
    <xf numFmtId="0" fontId="25" fillId="6" borderId="15" xfId="0" applyFont="1" applyFill="1" applyBorder="1" applyAlignment="1">
      <alignment horizontal="center" vertical="center" textRotation="90" wrapText="1"/>
    </xf>
    <xf numFmtId="0" fontId="25" fillId="6" borderId="16" xfId="0" applyFont="1" applyFill="1" applyBorder="1" applyAlignment="1">
      <alignment horizontal="center" vertical="center" textRotation="90" wrapText="1"/>
    </xf>
    <xf numFmtId="0" fontId="25" fillId="81" borderId="14" xfId="0" applyFont="1" applyFill="1" applyBorder="1" applyAlignment="1">
      <alignment horizontal="center" vertical="center" textRotation="90" wrapText="1"/>
    </xf>
    <xf numFmtId="0" fontId="25" fillId="81" borderId="15" xfId="0" applyFont="1" applyFill="1" applyBorder="1" applyAlignment="1">
      <alignment horizontal="center" vertical="center" textRotation="90" wrapText="1"/>
    </xf>
    <xf numFmtId="0" fontId="25" fillId="81" borderId="16" xfId="0" applyFont="1" applyFill="1" applyBorder="1" applyAlignment="1">
      <alignment horizontal="center" vertical="center" textRotation="90" wrapText="1"/>
    </xf>
    <xf numFmtId="0" fontId="25" fillId="73" borderId="14" xfId="0" applyFont="1" applyFill="1" applyBorder="1" applyAlignment="1">
      <alignment horizontal="center" vertical="center" textRotation="90" wrapText="1"/>
    </xf>
    <xf numFmtId="0" fontId="25" fillId="73" borderId="15" xfId="0" applyFont="1" applyFill="1" applyBorder="1" applyAlignment="1">
      <alignment horizontal="center" vertical="center" textRotation="90" wrapText="1"/>
    </xf>
    <xf numFmtId="0" fontId="25" fillId="73" borderId="16" xfId="0" applyFont="1" applyFill="1" applyBorder="1" applyAlignment="1">
      <alignment horizontal="center" vertical="center" textRotation="90" wrapText="1"/>
    </xf>
    <xf numFmtId="0" fontId="25" fillId="40" borderId="14" xfId="0" applyFont="1" applyFill="1" applyBorder="1" applyAlignment="1">
      <alignment horizontal="center" vertical="center" textRotation="90" wrapText="1"/>
    </xf>
    <xf numFmtId="0" fontId="25" fillId="40" borderId="15" xfId="0" applyFont="1" applyFill="1" applyBorder="1" applyAlignment="1">
      <alignment horizontal="center" vertical="center" textRotation="90" wrapText="1"/>
    </xf>
    <xf numFmtId="0" fontId="25" fillId="40" borderId="16" xfId="0" applyFont="1" applyFill="1" applyBorder="1" applyAlignment="1">
      <alignment horizontal="center" vertical="center" textRotation="90" wrapText="1"/>
    </xf>
    <xf numFmtId="0" fontId="25" fillId="83" borderId="14" xfId="0" applyFont="1" applyFill="1" applyBorder="1" applyAlignment="1">
      <alignment horizontal="center" vertical="center" textRotation="90" wrapText="1"/>
    </xf>
    <xf numFmtId="0" fontId="25" fillId="83" borderId="15" xfId="0" applyFont="1" applyFill="1" applyBorder="1" applyAlignment="1">
      <alignment horizontal="center" vertical="center" textRotation="90" wrapText="1"/>
    </xf>
    <xf numFmtId="0" fontId="25" fillId="83" borderId="16" xfId="0" applyFont="1" applyFill="1" applyBorder="1" applyAlignment="1">
      <alignment horizontal="center" vertical="center" textRotation="90" wrapText="1"/>
    </xf>
    <xf numFmtId="0" fontId="25" fillId="41" borderId="14" xfId="0" applyFont="1" applyFill="1" applyBorder="1" applyAlignment="1">
      <alignment horizontal="center" vertical="center" textRotation="90" wrapText="1"/>
    </xf>
    <xf numFmtId="0" fontId="25" fillId="41" borderId="15" xfId="0" applyFont="1" applyFill="1" applyBorder="1" applyAlignment="1">
      <alignment horizontal="center" vertical="center" textRotation="90" wrapText="1"/>
    </xf>
    <xf numFmtId="0" fontId="25" fillId="41" borderId="16" xfId="0" applyFont="1" applyFill="1" applyBorder="1" applyAlignment="1">
      <alignment horizontal="center" vertical="center" textRotation="90" wrapText="1"/>
    </xf>
    <xf numFmtId="1" fontId="40" fillId="41" borderId="14" xfId="0" applyNumberFormat="1" applyFont="1" applyFill="1" applyBorder="1" applyAlignment="1">
      <alignment horizontal="center" vertical="center"/>
    </xf>
    <xf numFmtId="1" fontId="40" fillId="41" borderId="15" xfId="0" applyNumberFormat="1" applyFont="1" applyFill="1" applyBorder="1" applyAlignment="1">
      <alignment horizontal="center" vertical="center"/>
    </xf>
    <xf numFmtId="1" fontId="40" fillId="41" borderId="16" xfId="0" applyNumberFormat="1" applyFont="1" applyFill="1" applyBorder="1" applyAlignment="1">
      <alignment horizontal="center" vertical="center"/>
    </xf>
    <xf numFmtId="164" fontId="4" fillId="2" borderId="32" xfId="0" applyNumberFormat="1" applyFont="1" applyFill="1" applyBorder="1" applyAlignment="1">
      <alignment horizontal="center" vertical="center" textRotation="90"/>
    </xf>
    <xf numFmtId="164" fontId="4" fillId="2" borderId="33" xfId="0" applyNumberFormat="1" applyFont="1" applyFill="1" applyBorder="1" applyAlignment="1">
      <alignment horizontal="center" vertical="center" textRotation="90"/>
    </xf>
    <xf numFmtId="0" fontId="4" fillId="2" borderId="39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0" fillId="39" borderId="14" xfId="0" applyFont="1" applyFill="1" applyBorder="1" applyAlignment="1">
      <alignment horizontal="center"/>
    </xf>
    <xf numFmtId="0" fontId="40" fillId="39" borderId="1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164" fontId="3" fillId="2" borderId="32" xfId="0" applyNumberFormat="1" applyFont="1" applyFill="1" applyBorder="1" applyAlignment="1">
      <alignment horizontal="center" vertical="center" textRotation="90"/>
    </xf>
    <xf numFmtId="164" fontId="3" fillId="2" borderId="33" xfId="0" applyNumberFormat="1" applyFont="1" applyFill="1" applyBorder="1" applyAlignment="1">
      <alignment horizontal="center" vertical="center" textRotation="90"/>
    </xf>
    <xf numFmtId="0" fontId="3" fillId="2" borderId="32" xfId="0" applyFont="1" applyFill="1" applyBorder="1" applyAlignment="1">
      <alignment horizontal="center" vertical="center" textRotation="90"/>
    </xf>
    <xf numFmtId="0" fontId="3" fillId="2" borderId="33" xfId="0" applyFont="1" applyFill="1" applyBorder="1" applyAlignment="1">
      <alignment horizontal="center" vertical="center" textRotation="90"/>
    </xf>
    <xf numFmtId="0" fontId="4" fillId="45" borderId="32" xfId="0" applyFont="1" applyFill="1" applyBorder="1" applyAlignment="1">
      <alignment horizontal="center" vertical="center" textRotation="90"/>
    </xf>
    <xf numFmtId="0" fontId="4" fillId="45" borderId="33" xfId="0" applyFont="1" applyFill="1" applyBorder="1" applyAlignment="1">
      <alignment horizontal="center" vertical="center" textRotation="90"/>
    </xf>
    <xf numFmtId="0" fontId="3" fillId="83" borderId="32" xfId="0" applyFont="1" applyFill="1" applyBorder="1" applyAlignment="1">
      <alignment horizontal="center" vertical="center" textRotation="90" wrapText="1"/>
    </xf>
    <xf numFmtId="0" fontId="3" fillId="83" borderId="33" xfId="0" applyFont="1" applyFill="1" applyBorder="1" applyAlignment="1">
      <alignment horizontal="center" vertical="center" textRotation="90" wrapText="1"/>
    </xf>
    <xf numFmtId="0" fontId="3" fillId="41" borderId="32" xfId="0" applyFont="1" applyFill="1" applyBorder="1" applyAlignment="1">
      <alignment horizontal="center" vertical="center" textRotation="90" wrapText="1"/>
    </xf>
    <xf numFmtId="0" fontId="3" fillId="41" borderId="33" xfId="0" applyFont="1" applyFill="1" applyBorder="1" applyAlignment="1">
      <alignment horizontal="center" vertical="center" textRotation="90" wrapText="1"/>
    </xf>
    <xf numFmtId="0" fontId="3" fillId="72" borderId="32" xfId="0" applyFont="1" applyFill="1" applyBorder="1" applyAlignment="1">
      <alignment horizontal="center" vertical="center" textRotation="90" wrapText="1"/>
    </xf>
    <xf numFmtId="0" fontId="3" fillId="72" borderId="33" xfId="0" applyFont="1" applyFill="1" applyBorder="1" applyAlignment="1">
      <alignment horizontal="center" vertical="center" textRotation="90" wrapText="1"/>
    </xf>
    <xf numFmtId="0" fontId="3" fillId="80" borderId="32" xfId="0" applyFont="1" applyFill="1" applyBorder="1" applyAlignment="1">
      <alignment horizontal="center" vertical="center" textRotation="90" wrapText="1"/>
    </xf>
    <xf numFmtId="0" fontId="3" fillId="80" borderId="33" xfId="0" applyFont="1" applyFill="1" applyBorder="1" applyAlignment="1">
      <alignment horizontal="center" vertical="center" textRotation="90" wrapText="1"/>
    </xf>
    <xf numFmtId="0" fontId="3" fillId="81" borderId="32" xfId="0" applyFont="1" applyFill="1" applyBorder="1" applyAlignment="1">
      <alignment horizontal="center" vertical="center" textRotation="90"/>
    </xf>
    <xf numFmtId="0" fontId="3" fillId="81" borderId="33" xfId="0" applyFont="1" applyFill="1" applyBorder="1" applyAlignment="1">
      <alignment horizontal="center" vertical="center" textRotation="90"/>
    </xf>
    <xf numFmtId="0" fontId="3" fillId="82" borderId="32" xfId="0" applyFont="1" applyFill="1" applyBorder="1" applyAlignment="1">
      <alignment horizontal="center" vertical="center" textRotation="90" wrapText="1"/>
    </xf>
    <xf numFmtId="0" fontId="3" fillId="82" borderId="33" xfId="0" applyFont="1" applyFill="1" applyBorder="1" applyAlignment="1">
      <alignment horizontal="center" vertical="center" textRotation="90" wrapText="1"/>
    </xf>
    <xf numFmtId="0" fontId="3" fillId="5" borderId="32" xfId="0" applyFont="1" applyFill="1" applyBorder="1" applyAlignment="1">
      <alignment horizontal="center" vertical="center" textRotation="90" wrapText="1"/>
    </xf>
    <xf numFmtId="0" fontId="3" fillId="5" borderId="33" xfId="0" applyFont="1" applyFill="1" applyBorder="1" applyAlignment="1">
      <alignment horizontal="center" vertical="center" textRotation="90" wrapText="1"/>
    </xf>
    <xf numFmtId="0" fontId="3" fillId="76" borderId="32" xfId="0" applyFont="1" applyFill="1" applyBorder="1" applyAlignment="1">
      <alignment horizontal="center" vertical="center" textRotation="90" wrapText="1"/>
    </xf>
    <xf numFmtId="0" fontId="3" fillId="76" borderId="33" xfId="0" applyFont="1" applyFill="1" applyBorder="1" applyAlignment="1">
      <alignment horizontal="center" vertical="center" textRotation="90" wrapText="1"/>
    </xf>
    <xf numFmtId="0" fontId="4" fillId="0" borderId="32" xfId="0" applyFont="1" applyBorder="1" applyAlignment="1">
      <alignment horizontal="center" textRotation="90"/>
    </xf>
    <xf numFmtId="0" fontId="4" fillId="0" borderId="33" xfId="0" applyFont="1" applyBorder="1" applyAlignment="1">
      <alignment horizontal="center" textRotation="90"/>
    </xf>
    <xf numFmtId="0" fontId="3" fillId="0" borderId="32" xfId="0" applyFont="1" applyBorder="1" applyAlignment="1">
      <alignment horizontal="center" vertical="center" textRotation="90"/>
    </xf>
    <xf numFmtId="0" fontId="3" fillId="0" borderId="33" xfId="0" applyFont="1" applyBorder="1" applyAlignment="1">
      <alignment horizontal="center" vertical="center" textRotation="90"/>
    </xf>
    <xf numFmtId="0" fontId="3" fillId="7" borderId="32" xfId="0" applyFont="1" applyFill="1" applyBorder="1" applyAlignment="1">
      <alignment horizontal="center" vertical="center" textRotation="90" wrapText="1"/>
    </xf>
    <xf numFmtId="0" fontId="3" fillId="7" borderId="33" xfId="0" applyFont="1" applyFill="1" applyBorder="1" applyAlignment="1">
      <alignment horizontal="center" vertical="center" textRotation="90" wrapText="1"/>
    </xf>
    <xf numFmtId="0" fontId="3" fillId="0" borderId="32" xfId="0" applyFont="1" applyFill="1" applyBorder="1" applyAlignment="1">
      <alignment horizontal="center" vertical="center" textRotation="90" wrapText="1"/>
    </xf>
    <xf numFmtId="0" fontId="3" fillId="0" borderId="33" xfId="0" applyFont="1" applyFill="1" applyBorder="1" applyAlignment="1">
      <alignment horizontal="center" vertical="center" textRotation="90"/>
    </xf>
    <xf numFmtId="0" fontId="40" fillId="5" borderId="14" xfId="0" applyFont="1" applyFill="1" applyBorder="1" applyAlignment="1">
      <alignment horizontal="center" vertical="center"/>
    </xf>
    <xf numFmtId="0" fontId="40" fillId="5" borderId="15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 textRotation="90" wrapText="1"/>
    </xf>
    <xf numFmtId="0" fontId="4" fillId="5" borderId="40" xfId="0" applyFont="1" applyFill="1" applyBorder="1" applyAlignment="1">
      <alignment horizontal="center" vertical="center" textRotation="90" wrapText="1"/>
    </xf>
    <xf numFmtId="0" fontId="4" fillId="0" borderId="36" xfId="0" applyFont="1" applyBorder="1" applyAlignment="1">
      <alignment horizontal="center" vertical="center" textRotation="90"/>
    </xf>
    <xf numFmtId="0" fontId="4" fillId="0" borderId="37" xfId="0" applyFont="1" applyBorder="1" applyAlignment="1">
      <alignment horizontal="center" vertical="center" textRotation="90"/>
    </xf>
    <xf numFmtId="0" fontId="40" fillId="5" borderId="16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3" fillId="75" borderId="14" xfId="0" applyFont="1" applyFill="1" applyBorder="1" applyAlignment="1">
      <alignment horizontal="center" vertical="center"/>
    </xf>
    <xf numFmtId="0" fontId="43" fillId="75" borderId="15" xfId="0" applyFont="1" applyFill="1" applyBorder="1" applyAlignment="1">
      <alignment horizontal="center" vertical="center"/>
    </xf>
    <xf numFmtId="0" fontId="43" fillId="75" borderId="16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textRotation="90"/>
    </xf>
    <xf numFmtId="0" fontId="4" fillId="2" borderId="38" xfId="0" applyFont="1" applyFill="1" applyBorder="1" applyAlignment="1">
      <alignment horizontal="center" vertical="center" textRotation="90"/>
    </xf>
    <xf numFmtId="0" fontId="3" fillId="42" borderId="14" xfId="0" applyFont="1" applyFill="1" applyBorder="1" applyAlignment="1">
      <alignment horizontal="center"/>
    </xf>
    <xf numFmtId="0" fontId="3" fillId="42" borderId="15" xfId="0" applyFont="1" applyFill="1" applyBorder="1" applyAlignment="1">
      <alignment horizontal="center"/>
    </xf>
    <xf numFmtId="0" fontId="3" fillId="42" borderId="16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9" fillId="74" borderId="14" xfId="0" applyFont="1" applyFill="1" applyBorder="1" applyAlignment="1">
      <alignment horizontal="center" vertical="center"/>
    </xf>
    <xf numFmtId="0" fontId="49" fillId="74" borderId="15" xfId="0" applyFont="1" applyFill="1" applyBorder="1" applyAlignment="1">
      <alignment horizontal="center" vertical="center"/>
    </xf>
    <xf numFmtId="0" fontId="49" fillId="74" borderId="16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/>
    </xf>
    <xf numFmtId="0" fontId="25" fillId="0" borderId="16" xfId="0" applyFont="1" applyFill="1" applyBorder="1" applyAlignment="1">
      <alignment horizontal="center"/>
    </xf>
    <xf numFmtId="0" fontId="25" fillId="39" borderId="32" xfId="0" applyFont="1" applyFill="1" applyBorder="1" applyAlignment="1">
      <alignment horizontal="center" vertical="center" wrapText="1"/>
    </xf>
    <xf numFmtId="0" fontId="25" fillId="39" borderId="33" xfId="0" applyFont="1" applyFill="1" applyBorder="1" applyAlignment="1">
      <alignment horizontal="center" vertical="center"/>
    </xf>
    <xf numFmtId="0" fontId="3" fillId="42" borderId="35" xfId="0" applyFont="1" applyFill="1" applyBorder="1" applyAlignment="1">
      <alignment horizontal="center"/>
    </xf>
    <xf numFmtId="0" fontId="47" fillId="77" borderId="14" xfId="0" applyFont="1" applyFill="1" applyBorder="1" applyAlignment="1">
      <alignment horizontal="center" vertical="center" wrapText="1"/>
    </xf>
    <xf numFmtId="0" fontId="47" fillId="77" borderId="15" xfId="0" applyFont="1" applyFill="1" applyBorder="1" applyAlignment="1">
      <alignment horizontal="center" vertical="center" wrapText="1"/>
    </xf>
    <xf numFmtId="0" fontId="47" fillId="77" borderId="15" xfId="0" applyFont="1" applyFill="1" applyBorder="1" applyAlignment="1">
      <alignment horizontal="center" vertical="center"/>
    </xf>
    <xf numFmtId="0" fontId="47" fillId="77" borderId="16" xfId="0" applyFont="1" applyFill="1" applyBorder="1" applyAlignment="1">
      <alignment horizontal="center" vertical="center"/>
    </xf>
    <xf numFmtId="0" fontId="42" fillId="78" borderId="47" xfId="0" applyFont="1" applyFill="1" applyBorder="1" applyAlignment="1">
      <alignment horizontal="center" vertical="center"/>
    </xf>
    <xf numFmtId="0" fontId="42" fillId="78" borderId="48" xfId="0" applyFont="1" applyFill="1" applyBorder="1" applyAlignment="1">
      <alignment horizontal="center" vertical="center"/>
    </xf>
    <xf numFmtId="0" fontId="42" fillId="73" borderId="22" xfId="0" applyFont="1" applyFill="1" applyBorder="1" applyAlignment="1">
      <alignment horizontal="center" vertical="center"/>
    </xf>
    <xf numFmtId="0" fontId="42" fillId="73" borderId="46" xfId="0" applyFont="1" applyFill="1" applyBorder="1" applyAlignment="1">
      <alignment horizontal="center" vertical="center"/>
    </xf>
    <xf numFmtId="0" fontId="42" fillId="79" borderId="22" xfId="0" applyFont="1" applyFill="1" applyBorder="1" applyAlignment="1">
      <alignment horizontal="center" vertical="center"/>
    </xf>
    <xf numFmtId="0" fontId="42" fillId="79" borderId="46" xfId="0" applyFont="1" applyFill="1" applyBorder="1" applyAlignment="1">
      <alignment horizontal="center" vertical="center"/>
    </xf>
    <xf numFmtId="0" fontId="48" fillId="77" borderId="14" xfId="0" applyFont="1" applyFill="1" applyBorder="1" applyAlignment="1">
      <alignment horizontal="center" vertical="center" wrapText="1"/>
    </xf>
    <xf numFmtId="0" fontId="48" fillId="77" borderId="15" xfId="0" applyFont="1" applyFill="1" applyBorder="1" applyAlignment="1">
      <alignment horizontal="center" vertical="center" wrapText="1"/>
    </xf>
    <xf numFmtId="0" fontId="48" fillId="77" borderId="16" xfId="0" applyFont="1" applyFill="1" applyBorder="1" applyAlignment="1">
      <alignment horizontal="center" vertical="center" wrapText="1"/>
    </xf>
    <xf numFmtId="0" fontId="45" fillId="76" borderId="14" xfId="0" applyFont="1" applyFill="1" applyBorder="1" applyAlignment="1">
      <alignment horizontal="center" vertical="center" wrapText="1"/>
    </xf>
    <xf numFmtId="0" fontId="45" fillId="76" borderId="15" xfId="0" applyFont="1" applyFill="1" applyBorder="1" applyAlignment="1">
      <alignment horizontal="center" vertical="center" wrapText="1"/>
    </xf>
    <xf numFmtId="0" fontId="45" fillId="76" borderId="15" xfId="0" applyFont="1" applyFill="1" applyBorder="1" applyAlignment="1">
      <alignment horizontal="center" vertical="center"/>
    </xf>
    <xf numFmtId="0" fontId="45" fillId="76" borderId="16" xfId="0" applyFont="1" applyFill="1" applyBorder="1" applyAlignment="1">
      <alignment horizontal="center" vertical="center"/>
    </xf>
    <xf numFmtId="0" fontId="46" fillId="39" borderId="21" xfId="0" applyFont="1" applyFill="1" applyBorder="1" applyAlignment="1">
      <alignment horizontal="center" vertical="center" wrapText="1"/>
    </xf>
    <xf numFmtId="0" fontId="46" fillId="39" borderId="13" xfId="0" applyFont="1" applyFill="1" applyBorder="1" applyAlignment="1">
      <alignment horizontal="center" vertical="center" wrapText="1"/>
    </xf>
    <xf numFmtId="0" fontId="46" fillId="39" borderId="13" xfId="0" applyFont="1" applyFill="1" applyBorder="1" applyAlignment="1">
      <alignment horizontal="center" vertical="center"/>
    </xf>
    <xf numFmtId="0" fontId="46" fillId="39" borderId="17" xfId="0" applyFont="1" applyFill="1" applyBorder="1" applyAlignment="1">
      <alignment horizontal="center" vertical="center"/>
    </xf>
    <xf numFmtId="0" fontId="45" fillId="71" borderId="21" xfId="0" applyFont="1" applyFill="1" applyBorder="1" applyAlignment="1">
      <alignment horizontal="center" vertical="center" wrapText="1"/>
    </xf>
    <xf numFmtId="0" fontId="45" fillId="71" borderId="13" xfId="0" applyFont="1" applyFill="1" applyBorder="1" applyAlignment="1">
      <alignment horizontal="center" vertical="center" wrapText="1"/>
    </xf>
    <xf numFmtId="0" fontId="45" fillId="71" borderId="13" xfId="0" applyFont="1" applyFill="1" applyBorder="1" applyAlignment="1">
      <alignment horizontal="center" vertical="center"/>
    </xf>
    <xf numFmtId="0" fontId="45" fillId="71" borderId="17" xfId="0" applyFont="1" applyFill="1" applyBorder="1" applyAlignment="1">
      <alignment horizontal="center" vertical="center"/>
    </xf>
    <xf numFmtId="0" fontId="0" fillId="6" borderId="12" xfId="0" applyFill="1" applyBorder="1"/>
    <xf numFmtId="0" fontId="7" fillId="84" borderId="12" xfId="0" applyFont="1" applyFill="1" applyBorder="1"/>
    <xf numFmtId="0" fontId="0" fillId="4" borderId="12" xfId="0" applyFill="1" applyBorder="1"/>
    <xf numFmtId="0" fontId="0" fillId="5" borderId="12" xfId="0" applyFill="1" applyBorder="1"/>
    <xf numFmtId="0" fontId="0" fillId="85" borderId="12" xfId="0" applyFill="1" applyBorder="1"/>
  </cellXfs>
  <cellStyles count="124">
    <cellStyle name="20 % - Accent1" xfId="36" builtinId="30" customBuiltin="1"/>
    <cellStyle name="20 % - Accent1 2" xfId="98"/>
    <cellStyle name="20 % - Accent2" xfId="40" builtinId="34" customBuiltin="1"/>
    <cellStyle name="20 % - Accent2 2" xfId="102"/>
    <cellStyle name="20 % - Accent3" xfId="44" builtinId="38" customBuiltin="1"/>
    <cellStyle name="20 % - Accent3 2" xfId="106"/>
    <cellStyle name="20 % - Accent4" xfId="48" builtinId="42" customBuiltin="1"/>
    <cellStyle name="20 % - Accent4 2" xfId="110"/>
    <cellStyle name="20 % - Accent5" xfId="52" builtinId="46" customBuiltin="1"/>
    <cellStyle name="20 % - Accent5 2" xfId="114"/>
    <cellStyle name="20 % - Accent6" xfId="56" builtinId="50" customBuiltin="1"/>
    <cellStyle name="20 % - Accent6 2" xfId="118"/>
    <cellStyle name="40 % - Accent1" xfId="37" builtinId="31" customBuiltin="1"/>
    <cellStyle name="40 % - Accent1 2" xfId="99"/>
    <cellStyle name="40 % - Accent2" xfId="41" builtinId="35" customBuiltin="1"/>
    <cellStyle name="40 % - Accent2 2" xfId="103"/>
    <cellStyle name="40 % - Accent3" xfId="45" builtinId="39" customBuiltin="1"/>
    <cellStyle name="40 % - Accent3 2" xfId="107"/>
    <cellStyle name="40 % - Accent4" xfId="49" builtinId="43" customBuiltin="1"/>
    <cellStyle name="40 % - Accent4 2" xfId="111"/>
    <cellStyle name="40 % - Accent5" xfId="53" builtinId="47" customBuiltin="1"/>
    <cellStyle name="40 % - Accent5 2" xfId="115"/>
    <cellStyle name="40 % - Accent6" xfId="57" builtinId="51" customBuiltin="1"/>
    <cellStyle name="40 % - Accent6 2" xfId="119"/>
    <cellStyle name="60 % - Accent1" xfId="38" builtinId="32" customBuiltin="1"/>
    <cellStyle name="60 % - Accent1 2" xfId="100"/>
    <cellStyle name="60 % - Accent2" xfId="42" builtinId="36" customBuiltin="1"/>
    <cellStyle name="60 % - Accent2 2" xfId="104"/>
    <cellStyle name="60 % - Accent3" xfId="46" builtinId="40" customBuiltin="1"/>
    <cellStyle name="60 % - Accent3 2" xfId="108"/>
    <cellStyle name="60 % - Accent4" xfId="50" builtinId="44" customBuiltin="1"/>
    <cellStyle name="60 % - Accent4 2" xfId="112"/>
    <cellStyle name="60 % - Accent5" xfId="54" builtinId="48" customBuiltin="1"/>
    <cellStyle name="60 % - Accent5 2" xfId="116"/>
    <cellStyle name="60 % - Accent6" xfId="58" builtinId="52" customBuiltin="1"/>
    <cellStyle name="60 % - Accent6 2" xfId="120"/>
    <cellStyle name="Accent1" xfId="35" builtinId="29" customBuiltin="1"/>
    <cellStyle name="Accent1 2" xfId="97"/>
    <cellStyle name="Accent2" xfId="39" builtinId="33" customBuiltin="1"/>
    <cellStyle name="Accent2 2" xfId="101"/>
    <cellStyle name="Accent3" xfId="43" builtinId="37" customBuiltin="1"/>
    <cellStyle name="Accent3 2" xfId="105"/>
    <cellStyle name="Accent4" xfId="47" builtinId="41" customBuiltin="1"/>
    <cellStyle name="Accent4 2" xfId="109"/>
    <cellStyle name="Accent5" xfId="51" builtinId="45" customBuiltin="1"/>
    <cellStyle name="Accent5 2" xfId="113"/>
    <cellStyle name="Accent6" xfId="55" builtinId="49" customBuiltin="1"/>
    <cellStyle name="Accent6 2" xfId="117"/>
    <cellStyle name="Avertissement" xfId="31" builtinId="11" customBuiltin="1"/>
    <cellStyle name="Avertissement 2" xfId="93"/>
    <cellStyle name="Calcul" xfId="28" builtinId="22" customBuiltin="1"/>
    <cellStyle name="Calcul 2" xfId="90"/>
    <cellStyle name="Cellule liée" xfId="29" builtinId="24" customBuiltin="1"/>
    <cellStyle name="Cellule liée 2" xfId="91"/>
    <cellStyle name="Commentaire" xfId="32" builtinId="10" customBuiltin="1"/>
    <cellStyle name="Commentaire 2" xfId="94"/>
    <cellStyle name="Entrée" xfId="26" builtinId="20" customBuiltin="1"/>
    <cellStyle name="Entrée 2" xfId="88"/>
    <cellStyle name="Insatisfaisant" xfId="24" builtinId="27" customBuiltin="1"/>
    <cellStyle name="Insatisfaisant 2" xfId="86"/>
    <cellStyle name="Neutre" xfId="25" builtinId="28" customBuiltin="1"/>
    <cellStyle name="Neutre 2" xfId="87"/>
    <cellStyle name="Normal" xfId="0" builtinId="0"/>
    <cellStyle name="Normal 10" xfId="1"/>
    <cellStyle name="Normal 10 2" xfId="63"/>
    <cellStyle name="Normal 11" xfId="59"/>
    <cellStyle name="Normal 11 2" xfId="61"/>
    <cellStyle name="Normal 11 2 2" xfId="123"/>
    <cellStyle name="Normal 11 3" xfId="121"/>
    <cellStyle name="Normal 12" xfId="62"/>
    <cellStyle name="Normal 2" xfId="2"/>
    <cellStyle name="Normal 2 2" xfId="9"/>
    <cellStyle name="Normal 2 2 2" xfId="71"/>
    <cellStyle name="Normal 2 3" xfId="14"/>
    <cellStyle name="Normal 2 3 2" xfId="76"/>
    <cellStyle name="Normal 2 4" xfId="60"/>
    <cellStyle name="Normal 2 4 2" xfId="122"/>
    <cellStyle name="Normal 2 5" xfId="64"/>
    <cellStyle name="Normal 3" xfId="3"/>
    <cellStyle name="Normal 3 2" xfId="65"/>
    <cellStyle name="Normal 4" xfId="4"/>
    <cellStyle name="Normal 4 2" xfId="10"/>
    <cellStyle name="Normal 4 2 2" xfId="72"/>
    <cellStyle name="Normal 4 3" xfId="15"/>
    <cellStyle name="Normal 4 3 2" xfId="77"/>
    <cellStyle name="Normal 4 4" xfId="66"/>
    <cellStyle name="Normal 5" xfId="5"/>
    <cellStyle name="Normal 5 2" xfId="11"/>
    <cellStyle name="Normal 5 2 2" xfId="73"/>
    <cellStyle name="Normal 5 3" xfId="16"/>
    <cellStyle name="Normal 5 3 2" xfId="78"/>
    <cellStyle name="Normal 5 4" xfId="67"/>
    <cellStyle name="Normal 6" xfId="6"/>
    <cellStyle name="Normal 6 2" xfId="12"/>
    <cellStyle name="Normal 6 2 2" xfId="74"/>
    <cellStyle name="Normal 6 3" xfId="17"/>
    <cellStyle name="Normal 6 3 2" xfId="79"/>
    <cellStyle name="Normal 6 4" xfId="68"/>
    <cellStyle name="Normal 7" xfId="8"/>
    <cellStyle name="Normal 7 2" xfId="70"/>
    <cellStyle name="Normal 8" xfId="7"/>
    <cellStyle name="Normal 8 2" xfId="69"/>
    <cellStyle name="Normal 9" xfId="13"/>
    <cellStyle name="Normal 9 2" xfId="75"/>
    <cellStyle name="Satisfaisant" xfId="23" builtinId="26" customBuiltin="1"/>
    <cellStyle name="Satisfaisant 2" xfId="85"/>
    <cellStyle name="Sortie" xfId="27" builtinId="21" customBuiltin="1"/>
    <cellStyle name="Sortie 2" xfId="89"/>
    <cellStyle name="Texte explicatif" xfId="33" builtinId="53" customBuiltin="1"/>
    <cellStyle name="Texte explicatif 2" xfId="95"/>
    <cellStyle name="Titre" xfId="18" builtinId="15" customBuiltin="1"/>
    <cellStyle name="Titre 2" xfId="80"/>
    <cellStyle name="Titre 1" xfId="19" builtinId="16" customBuiltin="1"/>
    <cellStyle name="Titre 1 2" xfId="81"/>
    <cellStyle name="Titre 2" xfId="20" builtinId="17" customBuiltin="1"/>
    <cellStyle name="Titre 2 2" xfId="82"/>
    <cellStyle name="Titre 3" xfId="21" builtinId="18" customBuiltin="1"/>
    <cellStyle name="Titre 3 2" xfId="83"/>
    <cellStyle name="Titre 4" xfId="22" builtinId="19" customBuiltin="1"/>
    <cellStyle name="Titre 4 2" xfId="84"/>
    <cellStyle name="Total" xfId="34" builtinId="25" customBuiltin="1"/>
    <cellStyle name="Total 2" xfId="96"/>
    <cellStyle name="Vérification" xfId="30" builtinId="23" customBuiltin="1"/>
    <cellStyle name="Vérification 2" xfId="92"/>
  </cellStyles>
  <dxfs count="36"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FF9900"/>
      <color rgb="FF00FF00"/>
      <color rgb="FFFFCCFF"/>
      <color rgb="FFFF3399"/>
      <color rgb="FF66CCFF"/>
      <color rgb="FFFF9933"/>
      <color rgb="FFFFE389"/>
      <color rgb="FFFFDB69"/>
      <color rgb="FFFFD13F"/>
      <color rgb="FFE6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  <pageSetup paperSize="0" orientation="portrait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W78"/>
  <sheetViews>
    <sheetView zoomScale="95" zoomScaleNormal="9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4" sqref="D4:D5"/>
    </sheetView>
  </sheetViews>
  <sheetFormatPr baseColWidth="10" defaultColWidth="11.44140625" defaultRowHeight="14.4"/>
  <cols>
    <col min="1" max="1" width="3.44140625" style="11" customWidth="1"/>
    <col min="2" max="2" width="23.5546875" style="135" customWidth="1"/>
    <col min="3" max="3" width="5.109375" style="9" customWidth="1"/>
    <col min="4" max="4" width="15" style="11" customWidth="1"/>
    <col min="5" max="5" width="7.109375" style="4" customWidth="1"/>
    <col min="6" max="6" width="7.109375" style="3" customWidth="1"/>
    <col min="7" max="14" width="7.109375" style="4" customWidth="1"/>
    <col min="15" max="15" width="4.88671875" style="4" customWidth="1"/>
    <col min="16" max="20" width="4.44140625" style="3" customWidth="1"/>
    <col min="21" max="21" width="15.109375" style="3" customWidth="1"/>
    <col min="22" max="22" width="4.44140625" style="10" customWidth="1"/>
    <col min="23" max="23" width="4.44140625" style="11" customWidth="1"/>
    <col min="24" max="16384" width="11.44140625" style="11"/>
  </cols>
  <sheetData>
    <row r="1" spans="1:23" ht="15" thickBot="1">
      <c r="A1" s="3"/>
      <c r="C1" s="4"/>
      <c r="D1" s="3"/>
    </row>
    <row r="2" spans="1:23" ht="20.25" customHeight="1" thickBot="1">
      <c r="A2" s="3"/>
      <c r="B2" s="270" t="s">
        <v>215</v>
      </c>
      <c r="C2" s="272"/>
      <c r="D2" s="125">
        <v>2023</v>
      </c>
      <c r="E2" s="31"/>
      <c r="F2" s="31"/>
      <c r="G2" s="32"/>
      <c r="H2" s="32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124" t="s">
        <v>60</v>
      </c>
    </row>
    <row r="3" spans="1:23" ht="15" thickBot="1">
      <c r="B3" s="28"/>
      <c r="C3" s="28"/>
      <c r="D3" s="29"/>
      <c r="E3" s="10"/>
      <c r="F3" s="10"/>
      <c r="G3" s="12"/>
      <c r="H3" s="12"/>
      <c r="I3" s="10"/>
      <c r="J3" s="10"/>
      <c r="K3" s="10"/>
      <c r="L3" s="10"/>
      <c r="M3" s="10"/>
      <c r="N3" s="10"/>
      <c r="O3" s="10"/>
      <c r="P3" s="11"/>
      <c r="Q3" s="11"/>
      <c r="R3" s="11"/>
      <c r="S3" s="11"/>
      <c r="T3" s="11"/>
      <c r="U3" s="11"/>
      <c r="V3" s="16"/>
    </row>
    <row r="4" spans="1:23" ht="32.25" customHeight="1">
      <c r="B4" s="229" t="s">
        <v>63</v>
      </c>
      <c r="C4" s="231" t="s">
        <v>1</v>
      </c>
      <c r="D4" s="233" t="s">
        <v>0</v>
      </c>
      <c r="E4" s="237" t="s">
        <v>88</v>
      </c>
      <c r="F4" s="239" t="s">
        <v>90</v>
      </c>
      <c r="G4" s="241" t="s">
        <v>87</v>
      </c>
      <c r="H4" s="243" t="s">
        <v>117</v>
      </c>
      <c r="I4" s="245" t="s">
        <v>118</v>
      </c>
      <c r="J4" s="251" t="s">
        <v>92</v>
      </c>
      <c r="K4" s="247" t="s">
        <v>91</v>
      </c>
      <c r="L4" s="249" t="s">
        <v>205</v>
      </c>
      <c r="M4" s="257" t="s">
        <v>228</v>
      </c>
      <c r="N4" s="259"/>
      <c r="O4" s="233" t="s">
        <v>59</v>
      </c>
      <c r="P4" s="235" t="s">
        <v>51</v>
      </c>
      <c r="Q4" s="253" t="s">
        <v>62</v>
      </c>
      <c r="R4" s="253" t="s">
        <v>61</v>
      </c>
      <c r="S4" s="253" t="s">
        <v>208</v>
      </c>
      <c r="T4" s="253" t="s">
        <v>209</v>
      </c>
      <c r="U4" s="189" t="s">
        <v>210</v>
      </c>
      <c r="V4" s="255" t="s">
        <v>49</v>
      </c>
    </row>
    <row r="5" spans="1:23" ht="58.5" customHeight="1" thickBot="1">
      <c r="B5" s="230"/>
      <c r="C5" s="232"/>
      <c r="D5" s="234"/>
      <c r="E5" s="238"/>
      <c r="F5" s="240"/>
      <c r="G5" s="242"/>
      <c r="H5" s="244"/>
      <c r="I5" s="246"/>
      <c r="J5" s="252"/>
      <c r="K5" s="248"/>
      <c r="L5" s="250"/>
      <c r="M5" s="258"/>
      <c r="N5" s="260"/>
      <c r="O5" s="234"/>
      <c r="P5" s="236"/>
      <c r="Q5" s="254"/>
      <c r="R5" s="254"/>
      <c r="S5" s="254"/>
      <c r="T5" s="254"/>
      <c r="U5" s="190"/>
      <c r="V5" s="256"/>
    </row>
    <row r="6" spans="1:23">
      <c r="B6" s="132" t="s">
        <v>237</v>
      </c>
      <c r="C6" s="7"/>
      <c r="D6" s="318" t="s">
        <v>236</v>
      </c>
      <c r="E6" s="7">
        <v>36</v>
      </c>
      <c r="F6" s="7">
        <v>31</v>
      </c>
      <c r="G6" s="7">
        <v>20</v>
      </c>
      <c r="H6" s="7"/>
      <c r="I6" s="7">
        <v>36</v>
      </c>
      <c r="J6" s="7">
        <v>29</v>
      </c>
      <c r="K6" s="7">
        <v>34</v>
      </c>
      <c r="L6" s="7">
        <v>39</v>
      </c>
      <c r="M6" s="7">
        <v>25</v>
      </c>
      <c r="N6" s="7"/>
      <c r="O6" s="20">
        <f>SUM(E6:N6)</f>
        <v>250</v>
      </c>
      <c r="P6" s="58">
        <f>COUNT(E6:N6)</f>
        <v>8</v>
      </c>
      <c r="Q6" s="20">
        <f>IF(P6&lt;6,0,+SMALL((E6,F6,G6,H6,I6,J6,K6,L6,M6,N6),1))</f>
        <v>20</v>
      </c>
      <c r="R6" s="20">
        <f>IF(P6&lt;7,0,+SMALL((E6,F6,G6,H6,I6,J6,K6,L6,M6,N6),2))</f>
        <v>25</v>
      </c>
      <c r="S6" s="20">
        <f>IF(P6&lt;8,0,+SMALL((E6,F6,G6,H6,I6,J6,K6,L6,M6,N6),3))</f>
        <v>29</v>
      </c>
      <c r="T6" s="20">
        <f>IF(P6&lt;9,0,+SMALL((E6,F6,G6,H6,I6,J6,K6,L6,M6,N6),4))</f>
        <v>0</v>
      </c>
      <c r="U6" s="20">
        <f>O6-Q6-R6-S6-T6</f>
        <v>176</v>
      </c>
      <c r="V6" s="7">
        <f>RANK(U6,$U$6:$U$78,0)</f>
        <v>1</v>
      </c>
      <c r="W6" s="13"/>
    </row>
    <row r="7" spans="1:23">
      <c r="B7" s="129" t="s">
        <v>178</v>
      </c>
      <c r="C7" s="36"/>
      <c r="D7" s="45" t="s">
        <v>8</v>
      </c>
      <c r="E7" s="36">
        <v>32</v>
      </c>
      <c r="F7" s="36">
        <v>0</v>
      </c>
      <c r="G7" s="36">
        <v>35</v>
      </c>
      <c r="H7" s="36">
        <v>43</v>
      </c>
      <c r="I7" s="36">
        <v>32</v>
      </c>
      <c r="J7" s="36">
        <v>20</v>
      </c>
      <c r="K7" s="36">
        <v>30</v>
      </c>
      <c r="L7" s="36">
        <v>33</v>
      </c>
      <c r="M7" s="36">
        <v>25</v>
      </c>
      <c r="N7" s="36"/>
      <c r="O7" s="20">
        <f>SUM(E7:N7)</f>
        <v>250</v>
      </c>
      <c r="P7" s="58">
        <f>COUNT(E7:N7)</f>
        <v>9</v>
      </c>
      <c r="Q7" s="20">
        <f>IF(P7&lt;6,0,+SMALL((E7,F7,G7,H7,I7,J7,K7,L7,M7,N7),1))</f>
        <v>0</v>
      </c>
      <c r="R7" s="20">
        <f>IF(P7&lt;7,0,+SMALL((E7,F7,G7,H7,I7,J7,K7,L7,M7,N7),2))</f>
        <v>20</v>
      </c>
      <c r="S7" s="20">
        <f>IF(P7&lt;8,0,+SMALL((E7,F7,G7,H7,I7,J7,K7,L7,M7,N7),3))</f>
        <v>25</v>
      </c>
      <c r="T7" s="20">
        <f>IF(P7&lt;9,0,+SMALL((E7,F7,G7,H7,I7,J7,K7,L7,M7,N7),4))</f>
        <v>30</v>
      </c>
      <c r="U7" s="20">
        <f>O7-Q7-R7-S7-T7</f>
        <v>175</v>
      </c>
      <c r="V7" s="7">
        <f>RANK(U7,$U$6:$U$78,0)</f>
        <v>2</v>
      </c>
      <c r="W7" s="13"/>
    </row>
    <row r="8" spans="1:23">
      <c r="B8" s="129" t="s">
        <v>116</v>
      </c>
      <c r="C8" s="36"/>
      <c r="D8" s="47" t="s">
        <v>50</v>
      </c>
      <c r="E8" s="36"/>
      <c r="F8" s="36">
        <v>32</v>
      </c>
      <c r="G8" s="36">
        <v>31</v>
      </c>
      <c r="H8" s="36">
        <v>33</v>
      </c>
      <c r="I8" s="36">
        <v>29</v>
      </c>
      <c r="J8" s="36">
        <v>31</v>
      </c>
      <c r="K8" s="36">
        <v>39</v>
      </c>
      <c r="L8" s="36"/>
      <c r="M8" s="36">
        <v>33</v>
      </c>
      <c r="N8" s="36"/>
      <c r="O8" s="20">
        <f>SUM(E8:N8)</f>
        <v>228</v>
      </c>
      <c r="P8" s="58">
        <f>COUNT(E8:N8)</f>
        <v>7</v>
      </c>
      <c r="Q8" s="20">
        <f>IF(P8&lt;6,0,+SMALL((E8,F8,G8,H8,I8,J8,K8,L8,M8,N8),1))</f>
        <v>29</v>
      </c>
      <c r="R8" s="20">
        <f>IF(P8&lt;7,0,+SMALL((E8,F8,G8,H8,I8,J8,K8,L8,M8,N8),2))</f>
        <v>31</v>
      </c>
      <c r="S8" s="20">
        <f>IF(P8&lt;8,0,+SMALL((E8,F8,G8,H8,I8,J8,K8,L8,M8,N8),3))</f>
        <v>0</v>
      </c>
      <c r="T8" s="20">
        <f>IF(P8&lt;9,0,+SMALL((E8,F8,G8,H8,I8,J8,K8,L8,M8,N8),4))</f>
        <v>0</v>
      </c>
      <c r="U8" s="20">
        <f>O8-Q8-R8-S8-T8</f>
        <v>168</v>
      </c>
      <c r="V8" s="7">
        <f>RANK(U8,$U$6:$U$78,0)</f>
        <v>3</v>
      </c>
      <c r="W8" s="13"/>
    </row>
    <row r="9" spans="1:23">
      <c r="B9" s="129" t="s">
        <v>120</v>
      </c>
      <c r="C9" s="36"/>
      <c r="D9" s="44" t="s">
        <v>5</v>
      </c>
      <c r="E9" s="36">
        <v>32</v>
      </c>
      <c r="F9" s="36"/>
      <c r="G9" s="36">
        <v>32</v>
      </c>
      <c r="H9" s="36">
        <v>30</v>
      </c>
      <c r="I9" s="36">
        <v>39</v>
      </c>
      <c r="J9" s="36"/>
      <c r="K9" s="36"/>
      <c r="L9" s="36"/>
      <c r="M9" s="36">
        <v>33</v>
      </c>
      <c r="N9" s="36"/>
      <c r="O9" s="20">
        <f>SUM(E9:N9)</f>
        <v>166</v>
      </c>
      <c r="P9" s="58">
        <f>COUNT(E9:N9)</f>
        <v>5</v>
      </c>
      <c r="Q9" s="20">
        <f>IF(P9&lt;6,0,+SMALL((E9,F9,G9,H9,I9,J9,K9,L9,M9,N9),1))</f>
        <v>0</v>
      </c>
      <c r="R9" s="20">
        <f>IF(P9&lt;7,0,+SMALL((E9,F9,G9,H9,I9,J9,K9,L9,M9,N9),2))</f>
        <v>0</v>
      </c>
      <c r="S9" s="20">
        <f>IF(P9&lt;8,0,+SMALL((E9,F9,G9,H9,I9,J9,K9,L9,M9,N9),3))</f>
        <v>0</v>
      </c>
      <c r="T9" s="20">
        <f>IF(P9&lt;9,0,+SMALL((E9,F9,G9,H9,I9,J9,K9,L9,M9,N9),4))</f>
        <v>0</v>
      </c>
      <c r="U9" s="20">
        <f>O9-Q9-R9-S9-T9</f>
        <v>166</v>
      </c>
      <c r="V9" s="7">
        <f>RANK(U9,$U$6:$U$78,0)</f>
        <v>4</v>
      </c>
      <c r="W9" s="13"/>
    </row>
    <row r="10" spans="1:23">
      <c r="B10" s="129" t="s">
        <v>229</v>
      </c>
      <c r="C10" s="36"/>
      <c r="D10" s="46" t="s">
        <v>22</v>
      </c>
      <c r="E10" s="36">
        <v>30</v>
      </c>
      <c r="F10" s="36">
        <v>32</v>
      </c>
      <c r="G10" s="36"/>
      <c r="H10" s="36">
        <v>36</v>
      </c>
      <c r="I10" s="36"/>
      <c r="J10" s="36">
        <v>33</v>
      </c>
      <c r="K10" s="36"/>
      <c r="L10" s="36">
        <v>34</v>
      </c>
      <c r="M10" s="36">
        <v>31</v>
      </c>
      <c r="N10" s="36"/>
      <c r="O10" s="20">
        <f>SUM(E10:N10)</f>
        <v>196</v>
      </c>
      <c r="P10" s="58">
        <f>COUNT(E10:N10)</f>
        <v>6</v>
      </c>
      <c r="Q10" s="20">
        <f>IF(P10&lt;6,0,+SMALL((E10,F10,G10,H10,I10,J10,K10,L10,M10,N10),1))</f>
        <v>30</v>
      </c>
      <c r="R10" s="20">
        <f>IF(P10&lt;7,0,+SMALL((E10,F10,G10,H10,I10,J10,K10,L10,M10,N10),2))</f>
        <v>0</v>
      </c>
      <c r="S10" s="20">
        <f>IF(P10&lt;8,0,+SMALL((E10,F10,G10,H10,I10,J10,K10,L10,M10,N10),3))</f>
        <v>0</v>
      </c>
      <c r="T10" s="20">
        <f>IF(P10&lt;9,0,+SMALL((E10,F10,G10,H10,I10,J10,K10,L10,M10,N10),4))</f>
        <v>0</v>
      </c>
      <c r="U10" s="20">
        <f>O10-Q10-R10-S10-T10</f>
        <v>166</v>
      </c>
      <c r="V10" s="7">
        <f>RANK(U10,$U$6:$U$78,0)</f>
        <v>4</v>
      </c>
      <c r="W10" s="13"/>
    </row>
    <row r="11" spans="1:23">
      <c r="B11" s="129" t="s">
        <v>283</v>
      </c>
      <c r="C11" s="36"/>
      <c r="D11" s="47" t="s">
        <v>50</v>
      </c>
      <c r="E11" s="36"/>
      <c r="F11" s="36">
        <v>35</v>
      </c>
      <c r="G11" s="36"/>
      <c r="H11" s="36">
        <v>26</v>
      </c>
      <c r="I11" s="36">
        <v>33</v>
      </c>
      <c r="J11" s="36">
        <v>39</v>
      </c>
      <c r="K11" s="36"/>
      <c r="L11" s="36"/>
      <c r="M11" s="36">
        <v>29</v>
      </c>
      <c r="N11" s="36"/>
      <c r="O11" s="20">
        <f>SUM(E11:N11)</f>
        <v>162</v>
      </c>
      <c r="P11" s="58">
        <f>COUNT(E11:N11)</f>
        <v>5</v>
      </c>
      <c r="Q11" s="20">
        <f>IF(P11&lt;6,0,+SMALL((E11,F11,G11,H11,I11,J11,K11,L11,M11,N11),1))</f>
        <v>0</v>
      </c>
      <c r="R11" s="20">
        <f>IF(P11&lt;7,0,+SMALL((E11,F11,G11,H11,I11,J11,K11,L11,M11,N11),2))</f>
        <v>0</v>
      </c>
      <c r="S11" s="20">
        <f>IF(P11&lt;8,0,+SMALL((E11,F11,G11,H11,I11,J11,K11,L11,M11,N11),3))</f>
        <v>0</v>
      </c>
      <c r="T11" s="20">
        <f>IF(P11&lt;9,0,+SMALL((E11,F11,G11,H11,I11,J11,K11,L11,M11,N11),4))</f>
        <v>0</v>
      </c>
      <c r="U11" s="20">
        <f>O11-Q11-R11-S11-T11</f>
        <v>162</v>
      </c>
      <c r="V11" s="7">
        <f>RANK(U11,$U$6:$U$78,0)</f>
        <v>6</v>
      </c>
      <c r="W11" s="13"/>
    </row>
    <row r="12" spans="1:23">
      <c r="B12" s="129" t="s">
        <v>173</v>
      </c>
      <c r="C12" s="36"/>
      <c r="D12" s="71" t="s">
        <v>107</v>
      </c>
      <c r="E12" s="36">
        <v>32</v>
      </c>
      <c r="F12" s="36">
        <v>38</v>
      </c>
      <c r="G12" s="36"/>
      <c r="H12" s="36"/>
      <c r="I12" s="36"/>
      <c r="J12" s="36">
        <v>30</v>
      </c>
      <c r="K12" s="36"/>
      <c r="L12" s="36">
        <v>34</v>
      </c>
      <c r="M12" s="36">
        <v>26</v>
      </c>
      <c r="N12" s="36"/>
      <c r="O12" s="20">
        <f>SUM(E12:N12)</f>
        <v>160</v>
      </c>
      <c r="P12" s="58">
        <f>COUNT(E12:N12)</f>
        <v>5</v>
      </c>
      <c r="Q12" s="20">
        <f>IF(P12&lt;6,0,+SMALL((E12,F12,G12,H12,I12,J12,K12,L12,M12,N12),1))</f>
        <v>0</v>
      </c>
      <c r="R12" s="20">
        <f>IF(P12&lt;7,0,+SMALL((E12,F12,G12,H12,I12,J12,K12,L12,M12,N12),2))</f>
        <v>0</v>
      </c>
      <c r="S12" s="20">
        <f>IF(P12&lt;8,0,+SMALL((E12,F12,G12,H12,I12,J12,K12,L12,M12,N12),3))</f>
        <v>0</v>
      </c>
      <c r="T12" s="20">
        <f>IF(P12&lt;9,0,+SMALL((E12,F12,G12,H12,I12,J12,K12,L12,M12,N12),4))</f>
        <v>0</v>
      </c>
      <c r="U12" s="20">
        <f>O12-Q12-R12-S12-T12</f>
        <v>160</v>
      </c>
      <c r="V12" s="7">
        <f>RANK(U12,$U$6:$U$78,0)</f>
        <v>7</v>
      </c>
      <c r="W12" s="13"/>
    </row>
    <row r="13" spans="1:23">
      <c r="B13" s="129" t="s">
        <v>94</v>
      </c>
      <c r="C13" s="36"/>
      <c r="D13" s="45" t="s">
        <v>8</v>
      </c>
      <c r="E13" s="36">
        <v>36</v>
      </c>
      <c r="F13" s="36"/>
      <c r="G13" s="36"/>
      <c r="H13" s="36">
        <v>27</v>
      </c>
      <c r="I13" s="36"/>
      <c r="J13" s="36">
        <v>24</v>
      </c>
      <c r="K13" s="36">
        <v>33</v>
      </c>
      <c r="L13" s="36">
        <v>38</v>
      </c>
      <c r="M13" s="36">
        <v>26</v>
      </c>
      <c r="N13" s="36"/>
      <c r="O13" s="20">
        <f>SUM(E13:N13)</f>
        <v>184</v>
      </c>
      <c r="P13" s="58">
        <f>COUNT(E13:N13)</f>
        <v>6</v>
      </c>
      <c r="Q13" s="20">
        <f>IF(P13&lt;6,0,+SMALL((E13,F13,G13,H13,I13,J13,K13,L13,M13,N13),1))</f>
        <v>24</v>
      </c>
      <c r="R13" s="20">
        <f>IF(P13&lt;7,0,+SMALL((E13,F13,G13,H13,I13,J13,K13,L13,M13,N13),2))</f>
        <v>0</v>
      </c>
      <c r="S13" s="20">
        <f>IF(P13&lt;8,0,+SMALL((E13,F13,G13,H13,I13,J13,K13,L13,M13,N13),3))</f>
        <v>0</v>
      </c>
      <c r="T13" s="20">
        <f>IF(P13&lt;9,0,+SMALL((E13,F13,G13,H13,I13,J13,K13,L13,M13,N13),4))</f>
        <v>0</v>
      </c>
      <c r="U13" s="20">
        <f>O13-Q13-R13-S13-T13</f>
        <v>160</v>
      </c>
      <c r="V13" s="7">
        <f>RANK(U13,$U$6:$U$78,0)</f>
        <v>7</v>
      </c>
      <c r="W13" s="13"/>
    </row>
    <row r="14" spans="1:23">
      <c r="B14" s="129" t="s">
        <v>341</v>
      </c>
      <c r="C14" s="36"/>
      <c r="D14" s="119" t="s">
        <v>232</v>
      </c>
      <c r="E14" s="36">
        <v>36</v>
      </c>
      <c r="F14" s="36"/>
      <c r="G14" s="36">
        <v>27</v>
      </c>
      <c r="H14" s="36">
        <v>25</v>
      </c>
      <c r="I14" s="36">
        <v>36</v>
      </c>
      <c r="J14" s="36">
        <v>21</v>
      </c>
      <c r="K14" s="36">
        <v>34</v>
      </c>
      <c r="L14" s="36">
        <v>21</v>
      </c>
      <c r="M14" s="49">
        <v>23</v>
      </c>
      <c r="N14" s="49"/>
      <c r="O14" s="20">
        <f>SUM(E14:N14)</f>
        <v>223</v>
      </c>
      <c r="P14" s="58">
        <f>COUNT(E14:N14)</f>
        <v>8</v>
      </c>
      <c r="Q14" s="20">
        <f>IF(P14&lt;6,0,+SMALL((E14,F14,G14,H14,I14,J14,K14,L14,M14,N14),1))</f>
        <v>21</v>
      </c>
      <c r="R14" s="20">
        <f>IF(P14&lt;7,0,+SMALL((E14,F14,G14,H14,I14,J14,K14,L14,M14,N14),2))</f>
        <v>21</v>
      </c>
      <c r="S14" s="20">
        <f>IF(P14&lt;8,0,+SMALL((E14,F14,G14,H14,I14,J14,K14,L14,M14,N14),3))</f>
        <v>23</v>
      </c>
      <c r="T14" s="20">
        <f>IF(P14&lt;9,0,+SMALL((E14,F14,G14,H14,I14,J14,K14,L14,M14,N14),4))</f>
        <v>0</v>
      </c>
      <c r="U14" s="20">
        <f>O14-Q14-R14-S14-T14</f>
        <v>158</v>
      </c>
      <c r="V14" s="7">
        <f>RANK(U14,$U$6:$U$78,0)</f>
        <v>9</v>
      </c>
      <c r="W14" s="13"/>
    </row>
    <row r="15" spans="1:23">
      <c r="B15" s="129" t="s">
        <v>291</v>
      </c>
      <c r="C15" s="36"/>
      <c r="D15" s="128" t="s">
        <v>236</v>
      </c>
      <c r="E15" s="36"/>
      <c r="F15" s="36">
        <v>33</v>
      </c>
      <c r="G15" s="36">
        <v>34</v>
      </c>
      <c r="H15" s="36"/>
      <c r="I15" s="36"/>
      <c r="J15" s="36">
        <v>28</v>
      </c>
      <c r="K15" s="36">
        <v>32</v>
      </c>
      <c r="L15" s="36">
        <v>31</v>
      </c>
      <c r="M15" s="36"/>
      <c r="N15" s="36"/>
      <c r="O15" s="20">
        <f>SUM(E15:N15)</f>
        <v>158</v>
      </c>
      <c r="P15" s="58">
        <f>COUNT(E15:N15)</f>
        <v>5</v>
      </c>
      <c r="Q15" s="20">
        <f>IF(P15&lt;6,0,+SMALL((E15,F15,G15,H15,I15,J15,K15,L15,M15,N15),1))</f>
        <v>0</v>
      </c>
      <c r="R15" s="20">
        <f>IF(P15&lt;7,0,+SMALL((E15,F15,G15,H15,I15,J15,K15,L15,M15,N15),2))</f>
        <v>0</v>
      </c>
      <c r="S15" s="20">
        <f>IF(P15&lt;8,0,+SMALL((E15,F15,G15,H15,I15,J15,K15,L15,M15,N15),3))</f>
        <v>0</v>
      </c>
      <c r="T15" s="20">
        <f>IF(P15&lt;9,0,+SMALL((E15,F15,G15,H15,I15,J15,K15,L15,M15,N15),4))</f>
        <v>0</v>
      </c>
      <c r="U15" s="20">
        <f>O15-Q15-R15-S15-T15</f>
        <v>158</v>
      </c>
      <c r="V15" s="7">
        <f>RANK(U15,$U$6:$U$78,0)</f>
        <v>9</v>
      </c>
      <c r="W15" s="13"/>
    </row>
    <row r="16" spans="1:23">
      <c r="B16" s="129" t="s">
        <v>105</v>
      </c>
      <c r="C16" s="36"/>
      <c r="D16" s="71" t="s">
        <v>107</v>
      </c>
      <c r="E16" s="36">
        <v>39</v>
      </c>
      <c r="F16" s="36">
        <v>0</v>
      </c>
      <c r="G16" s="36">
        <v>30</v>
      </c>
      <c r="H16" s="36"/>
      <c r="I16" s="36"/>
      <c r="J16" s="36">
        <v>24</v>
      </c>
      <c r="K16" s="36"/>
      <c r="L16" s="36">
        <v>40</v>
      </c>
      <c r="M16" s="36">
        <v>24</v>
      </c>
      <c r="N16" s="36"/>
      <c r="O16" s="20">
        <f>SUM(E16:N16)</f>
        <v>157</v>
      </c>
      <c r="P16" s="58">
        <f>COUNT(E16:N16)</f>
        <v>6</v>
      </c>
      <c r="Q16" s="20">
        <f>IF(P16&lt;6,0,+SMALL((E16,F16,G16,H16,I16,J16,K16,L16,M16,N16),1))</f>
        <v>0</v>
      </c>
      <c r="R16" s="20">
        <f>IF(P16&lt;7,0,+SMALL((E16,F16,G16,H16,I16,J16,K16,L16,M16,N16),2))</f>
        <v>0</v>
      </c>
      <c r="S16" s="20">
        <f>IF(P16&lt;8,0,+SMALL((E16,F16,G16,H16,I16,J16,K16,L16,M16,N16),3))</f>
        <v>0</v>
      </c>
      <c r="T16" s="20">
        <f>IF(P16&lt;9,0,+SMALL((E16,F16,G16,H16,I16,J16,K16,L16,M16,N16),4))</f>
        <v>0</v>
      </c>
      <c r="U16" s="20">
        <f>O16-Q16-R16-S16-T16</f>
        <v>157</v>
      </c>
      <c r="V16" s="7">
        <f>RANK(U16,$U$6:$U$78,0)</f>
        <v>11</v>
      </c>
      <c r="W16" s="13"/>
    </row>
    <row r="17" spans="2:23">
      <c r="B17" s="129" t="s">
        <v>230</v>
      </c>
      <c r="C17" s="36"/>
      <c r="D17" s="75" t="s">
        <v>109</v>
      </c>
      <c r="E17" s="36">
        <v>36</v>
      </c>
      <c r="F17" s="36">
        <v>27</v>
      </c>
      <c r="G17" s="36">
        <v>30</v>
      </c>
      <c r="H17" s="36">
        <v>29</v>
      </c>
      <c r="I17" s="36">
        <v>35</v>
      </c>
      <c r="J17" s="36">
        <v>23</v>
      </c>
      <c r="K17" s="36"/>
      <c r="L17" s="36">
        <v>26</v>
      </c>
      <c r="M17" s="49">
        <v>16</v>
      </c>
      <c r="N17" s="49"/>
      <c r="O17" s="20">
        <f>SUM(E17:N17)</f>
        <v>222</v>
      </c>
      <c r="P17" s="58">
        <f>COUNT(E17:N17)</f>
        <v>8</v>
      </c>
      <c r="Q17" s="20">
        <f>IF(P17&lt;6,0,+SMALL((E17,F17,G17,H17,I17,J17,K17,L17,M17,N17),1))</f>
        <v>16</v>
      </c>
      <c r="R17" s="20">
        <f>IF(P17&lt;7,0,+SMALL((E17,F17,G17,H17,I17,J17,K17,L17,M17,N17),2))</f>
        <v>23</v>
      </c>
      <c r="S17" s="20">
        <f>IF(P17&lt;8,0,+SMALL((E17,F17,G17,H17,I17,J17,K17,L17,M17,N17),3))</f>
        <v>26</v>
      </c>
      <c r="T17" s="20">
        <f>IF(P17&lt;9,0,+SMALL((E17,F17,G17,H17,I17,J17,K17,L17,M17,N17),4))</f>
        <v>0</v>
      </c>
      <c r="U17" s="20">
        <f>O17-Q17-R17-S17-T17</f>
        <v>157</v>
      </c>
      <c r="V17" s="7">
        <f>RANK(U17,$U$6:$U$78,0)</f>
        <v>11</v>
      </c>
      <c r="W17" s="13"/>
    </row>
    <row r="18" spans="2:23">
      <c r="B18" s="133" t="s">
        <v>161</v>
      </c>
      <c r="C18" s="36"/>
      <c r="D18" s="44" t="s">
        <v>5</v>
      </c>
      <c r="E18" s="36"/>
      <c r="F18" s="36"/>
      <c r="G18" s="36">
        <v>29</v>
      </c>
      <c r="H18" s="36">
        <v>32</v>
      </c>
      <c r="I18" s="36">
        <v>37</v>
      </c>
      <c r="J18" s="36"/>
      <c r="K18" s="36"/>
      <c r="L18" s="36">
        <v>34</v>
      </c>
      <c r="M18" s="36">
        <v>23</v>
      </c>
      <c r="N18" s="36"/>
      <c r="O18" s="20">
        <f>SUM(E18:N18)</f>
        <v>155</v>
      </c>
      <c r="P18" s="58">
        <f>COUNT(E18:N18)</f>
        <v>5</v>
      </c>
      <c r="Q18" s="20">
        <f>IF(P18&lt;6,0,+SMALL((E18,F18,G18,H18,I18,J18,K18,L18,M18,N18),1))</f>
        <v>0</v>
      </c>
      <c r="R18" s="20">
        <f>IF(P18&lt;7,0,+SMALL((E18,F18,G18,H18,I18,J18,K18,L18,M18,N18),2))</f>
        <v>0</v>
      </c>
      <c r="S18" s="20">
        <f>IF(P18&lt;8,0,+SMALL((E18,F18,G18,H18,I18,J18,K18,L18,M18,N18),3))</f>
        <v>0</v>
      </c>
      <c r="T18" s="20">
        <f>IF(P18&lt;9,0,+SMALL((E18,F18,G18,H18,I18,J18,K18,L18,M18,N18),4))</f>
        <v>0</v>
      </c>
      <c r="U18" s="20">
        <f>O18-Q18-R18-S18-T18</f>
        <v>155</v>
      </c>
      <c r="V18" s="7">
        <f>RANK(U18,$U$6:$U$78,0)</f>
        <v>13</v>
      </c>
      <c r="W18" s="13"/>
    </row>
    <row r="19" spans="2:23">
      <c r="B19" s="129" t="s">
        <v>28</v>
      </c>
      <c r="C19" s="36"/>
      <c r="D19" s="46" t="s">
        <v>22</v>
      </c>
      <c r="E19" s="36">
        <v>36</v>
      </c>
      <c r="F19" s="36">
        <v>0</v>
      </c>
      <c r="G19" s="36">
        <v>32</v>
      </c>
      <c r="H19" s="36"/>
      <c r="I19" s="36"/>
      <c r="J19" s="36"/>
      <c r="K19" s="36">
        <v>30</v>
      </c>
      <c r="L19" s="36">
        <v>28</v>
      </c>
      <c r="M19" s="36">
        <v>26</v>
      </c>
      <c r="N19" s="36"/>
      <c r="O19" s="20">
        <f>SUM(E19:N19)</f>
        <v>152</v>
      </c>
      <c r="P19" s="58">
        <f>COUNT(E19:N19)</f>
        <v>6</v>
      </c>
      <c r="Q19" s="20">
        <f>IF(P19&lt;6,0,+SMALL((E19,F19,G19,H19,I19,J19,K19,L19,M19,N19),1))</f>
        <v>0</v>
      </c>
      <c r="R19" s="20">
        <f>IF(P19&lt;7,0,+SMALL((E19,F19,G19,H19,I19,J19,K19,L19,M19,N19),2))</f>
        <v>0</v>
      </c>
      <c r="S19" s="20">
        <f>IF(P19&lt;8,0,+SMALL((E19,F19,G19,H19,I19,J19,K19,L19,M19,N19),3))</f>
        <v>0</v>
      </c>
      <c r="T19" s="20">
        <f>IF(P19&lt;9,0,+SMALL((E19,F19,G19,H19,I19,J19,K19,L19,M19,N19),4))</f>
        <v>0</v>
      </c>
      <c r="U19" s="20">
        <f>O19-Q19-R19-S19-T19</f>
        <v>152</v>
      </c>
      <c r="V19" s="7">
        <f>RANK(U19,$U$6:$U$78,0)</f>
        <v>14</v>
      </c>
      <c r="W19" s="13"/>
    </row>
    <row r="20" spans="2:23">
      <c r="B20" s="129" t="s">
        <v>121</v>
      </c>
      <c r="C20" s="36"/>
      <c r="D20" s="46" t="s">
        <v>22</v>
      </c>
      <c r="E20" s="36">
        <v>26</v>
      </c>
      <c r="F20" s="36">
        <v>30</v>
      </c>
      <c r="G20" s="36">
        <v>18</v>
      </c>
      <c r="H20" s="36"/>
      <c r="I20" s="36">
        <v>29</v>
      </c>
      <c r="J20" s="36"/>
      <c r="K20" s="36"/>
      <c r="L20" s="36">
        <v>32</v>
      </c>
      <c r="M20" s="36">
        <v>34</v>
      </c>
      <c r="N20" s="36"/>
      <c r="O20" s="20">
        <f>SUM(E20:N20)</f>
        <v>169</v>
      </c>
      <c r="P20" s="58">
        <f>COUNT(E20:N20)</f>
        <v>6</v>
      </c>
      <c r="Q20" s="20">
        <f>IF(P20&lt;6,0,+SMALL((E20,F20,G20,H20,I20,J20,K20,L20,M20,N20),1))</f>
        <v>18</v>
      </c>
      <c r="R20" s="20">
        <f>IF(P20&lt;7,0,+SMALL((E20,F20,G20,H20,I20,J20,K20,L20,M20,N20),2))</f>
        <v>0</v>
      </c>
      <c r="S20" s="20">
        <f>IF(P20&lt;8,0,+SMALL((E20,F20,G20,H20,I20,J20,K20,L20,M20,N20),3))</f>
        <v>0</v>
      </c>
      <c r="T20" s="20">
        <f>IF(P20&lt;9,0,+SMALL((E20,F20,G20,H20,I20,J20,K20,L20,M20,N20),4))</f>
        <v>0</v>
      </c>
      <c r="U20" s="20">
        <f>O20-Q20-R20-S20-T20</f>
        <v>151</v>
      </c>
      <c r="V20" s="7">
        <f>RANK(U20,$U$6:$U$78,0)</f>
        <v>15</v>
      </c>
      <c r="W20" s="13"/>
    </row>
    <row r="21" spans="2:23">
      <c r="B21" s="129" t="s">
        <v>6</v>
      </c>
      <c r="C21" s="36"/>
      <c r="D21" s="44" t="s">
        <v>5</v>
      </c>
      <c r="E21" s="36">
        <v>34</v>
      </c>
      <c r="F21" s="36">
        <v>24</v>
      </c>
      <c r="G21" s="36">
        <v>24</v>
      </c>
      <c r="H21" s="36">
        <v>26</v>
      </c>
      <c r="I21" s="36"/>
      <c r="J21" s="36"/>
      <c r="K21" s="36">
        <v>39</v>
      </c>
      <c r="L21" s="36">
        <v>27</v>
      </c>
      <c r="M21" s="36">
        <v>22</v>
      </c>
      <c r="N21" s="36"/>
      <c r="O21" s="20">
        <f>SUM(E21:N21)</f>
        <v>196</v>
      </c>
      <c r="P21" s="58">
        <f>COUNT(E21:N21)</f>
        <v>7</v>
      </c>
      <c r="Q21" s="20">
        <f>IF(P21&lt;6,0,+SMALL((E21,F21,G21,H21,I21,J21,K21,L21,M21,N21),1))</f>
        <v>22</v>
      </c>
      <c r="R21" s="20">
        <f>IF(P21&lt;7,0,+SMALL((E21,F21,G21,H21,I21,J21,K21,L21,M21,N21),2))</f>
        <v>24</v>
      </c>
      <c r="S21" s="20">
        <f>IF(P21&lt;8,0,+SMALL((E21,F21,G21,H21,I21,J21,K21,L21,M21,N21),3))</f>
        <v>0</v>
      </c>
      <c r="T21" s="20">
        <f>IF(P21&lt;9,0,+SMALL((E21,F21,G21,H21,I21,J21,K21,L21,M21,N21),4))</f>
        <v>0</v>
      </c>
      <c r="U21" s="20">
        <f>O21-Q21-R21-S21-T21</f>
        <v>150</v>
      </c>
      <c r="V21" s="7">
        <f>RANK(U21,$U$6:$U$78,0)</f>
        <v>16</v>
      </c>
      <c r="W21" s="13"/>
    </row>
    <row r="22" spans="2:23">
      <c r="B22" s="129" t="s">
        <v>234</v>
      </c>
      <c r="C22" s="36"/>
      <c r="D22" s="128" t="s">
        <v>236</v>
      </c>
      <c r="E22" s="36">
        <v>28</v>
      </c>
      <c r="F22" s="36">
        <v>30</v>
      </c>
      <c r="G22" s="36">
        <v>27</v>
      </c>
      <c r="H22" s="36"/>
      <c r="I22" s="36">
        <v>34</v>
      </c>
      <c r="J22" s="36">
        <v>19</v>
      </c>
      <c r="K22" s="36"/>
      <c r="L22" s="36"/>
      <c r="M22" s="36">
        <v>26</v>
      </c>
      <c r="N22" s="36"/>
      <c r="O22" s="20">
        <f>SUM(E22:N22)</f>
        <v>164</v>
      </c>
      <c r="P22" s="58">
        <f>COUNT(E22:N22)</f>
        <v>6</v>
      </c>
      <c r="Q22" s="20">
        <f>IF(P22&lt;6,0,+SMALL((E22,F22,G22,H22,I22,J22,K22,L22,M22,N22),1))</f>
        <v>19</v>
      </c>
      <c r="R22" s="20">
        <f>IF(P22&lt;7,0,+SMALL((E22,F22,G22,H22,I22,J22,K22,L22,M22,N22),2))</f>
        <v>0</v>
      </c>
      <c r="S22" s="20">
        <f>IF(P22&lt;8,0,+SMALL((E22,F22,G22,H22,I22,J22,K22,L22,M22,N22),3))</f>
        <v>0</v>
      </c>
      <c r="T22" s="20">
        <f>IF(P22&lt;9,0,+SMALL((E22,F22,G22,H22,I22,J22,K22,L22,M22,N22),4))</f>
        <v>0</v>
      </c>
      <c r="U22" s="20">
        <f>O22-Q22-R22-S22-T22</f>
        <v>145</v>
      </c>
      <c r="V22" s="7">
        <f>RANK(U22,$U$6:$U$78,0)</f>
        <v>17</v>
      </c>
      <c r="W22" s="13"/>
    </row>
    <row r="23" spans="2:23">
      <c r="B23" s="129" t="s">
        <v>231</v>
      </c>
      <c r="C23" s="36"/>
      <c r="D23" s="119" t="s">
        <v>232</v>
      </c>
      <c r="E23" s="36">
        <v>27</v>
      </c>
      <c r="F23" s="36"/>
      <c r="G23" s="36">
        <v>14</v>
      </c>
      <c r="H23" s="36">
        <v>26</v>
      </c>
      <c r="I23" s="36">
        <v>22</v>
      </c>
      <c r="J23" s="36"/>
      <c r="K23" s="36">
        <v>28</v>
      </c>
      <c r="L23" s="36">
        <v>32</v>
      </c>
      <c r="M23" s="49">
        <v>27</v>
      </c>
      <c r="N23" s="49"/>
      <c r="O23" s="20">
        <f>SUM(E23:N23)</f>
        <v>176</v>
      </c>
      <c r="P23" s="58">
        <f>COUNT(E23:N23)</f>
        <v>7</v>
      </c>
      <c r="Q23" s="20">
        <f>IF(P23&lt;6,0,+SMALL((E23,F23,G23,H23,I23,J23,K23,L23,M23,N23),1))</f>
        <v>14</v>
      </c>
      <c r="R23" s="20">
        <f>IF(P23&lt;7,0,+SMALL((E23,F23,G23,H23,I23,J23,K23,L23,M23,N23),2))</f>
        <v>22</v>
      </c>
      <c r="S23" s="20">
        <f>IF(P23&lt;8,0,+SMALL((E23,F23,G23,H23,I23,J23,K23,L23,M23,N23),3))</f>
        <v>0</v>
      </c>
      <c r="T23" s="20">
        <f>IF(P23&lt;9,0,+SMALL((E23,F23,G23,H23,I23,J23,K23,L23,M23,N23),4))</f>
        <v>0</v>
      </c>
      <c r="U23" s="20">
        <f>O23-Q23-R23-S23-T23</f>
        <v>140</v>
      </c>
      <c r="V23" s="7">
        <f>RANK(U23,$U$6:$U$78,0)</f>
        <v>18</v>
      </c>
      <c r="W23" s="13"/>
    </row>
    <row r="24" spans="2:23">
      <c r="B24" s="129" t="s">
        <v>95</v>
      </c>
      <c r="C24" s="36"/>
      <c r="D24" s="76" t="s">
        <v>16</v>
      </c>
      <c r="E24" s="36">
        <v>36</v>
      </c>
      <c r="F24" s="36"/>
      <c r="G24" s="36"/>
      <c r="H24" s="36"/>
      <c r="I24" s="36">
        <v>31</v>
      </c>
      <c r="J24" s="36"/>
      <c r="K24" s="36"/>
      <c r="L24" s="36">
        <v>36</v>
      </c>
      <c r="M24" s="36">
        <v>36</v>
      </c>
      <c r="N24" s="36"/>
      <c r="O24" s="20">
        <f>SUM(E24:N24)</f>
        <v>139</v>
      </c>
      <c r="P24" s="58">
        <f>COUNT(E24:N24)</f>
        <v>4</v>
      </c>
      <c r="Q24" s="20">
        <f>IF(P24&lt;6,0,+SMALL((E24,F24,G24,H24,I24,J24,K24,L24,M24,N24),1))</f>
        <v>0</v>
      </c>
      <c r="R24" s="20">
        <f>IF(P24&lt;7,0,+SMALL((E24,F24,G24,H24,I24,J24,K24,L24,M24,N24),2))</f>
        <v>0</v>
      </c>
      <c r="S24" s="20">
        <f>IF(P24&lt;8,0,+SMALL((E24,F24,G24,H24,I24,J24,K24,L24,M24,N24),3))</f>
        <v>0</v>
      </c>
      <c r="T24" s="20">
        <f>IF(P24&lt;9,0,+SMALL((E24,F24,G24,H24,I24,J24,K24,L24,M24,N24),4))</f>
        <v>0</v>
      </c>
      <c r="U24" s="20">
        <f>O24-Q24-R24-S24-T24</f>
        <v>139</v>
      </c>
      <c r="V24" s="7">
        <f>RANK(U24,$U$6:$U$78,0)</f>
        <v>19</v>
      </c>
      <c r="W24" s="13"/>
    </row>
    <row r="25" spans="2:23">
      <c r="B25" s="129" t="s">
        <v>30</v>
      </c>
      <c r="C25" s="36"/>
      <c r="D25" s="44" t="s">
        <v>5</v>
      </c>
      <c r="E25" s="36">
        <v>19</v>
      </c>
      <c r="F25" s="36">
        <v>21</v>
      </c>
      <c r="G25" s="36">
        <v>15</v>
      </c>
      <c r="H25" s="36">
        <v>13</v>
      </c>
      <c r="I25" s="36">
        <v>22</v>
      </c>
      <c r="J25" s="36">
        <v>30</v>
      </c>
      <c r="K25" s="36"/>
      <c r="L25" s="36">
        <v>42</v>
      </c>
      <c r="M25" s="36"/>
      <c r="N25" s="36"/>
      <c r="O25" s="20">
        <f>SUM(E25:N25)</f>
        <v>162</v>
      </c>
      <c r="P25" s="58">
        <f>COUNT(E25:N25)</f>
        <v>7</v>
      </c>
      <c r="Q25" s="20">
        <f>IF(P25&lt;6,0,+SMALL((E25,F25,G25,H25,I25,J25,K25,L25,M25,N25),1))</f>
        <v>13</v>
      </c>
      <c r="R25" s="20">
        <f>IF(P25&lt;7,0,+SMALL((E25,F25,G25,H25,I25,J25,K25,L25,M25,N25),2))</f>
        <v>15</v>
      </c>
      <c r="S25" s="20">
        <f>IF(P25&lt;8,0,+SMALL((E25,F25,G25,H25,I25,J25,K25,L25,M25,N25),3))</f>
        <v>0</v>
      </c>
      <c r="T25" s="20">
        <f>IF(P25&lt;9,0,+SMALL((E25,F25,G25,H25,I25,J25,K25,L25,M25,N25),4))</f>
        <v>0</v>
      </c>
      <c r="U25" s="20">
        <f>O25-Q25-R25-S25-T25</f>
        <v>134</v>
      </c>
      <c r="V25" s="7">
        <f>RANK(U25,$U$6:$U$78,0)</f>
        <v>20</v>
      </c>
      <c r="W25" s="13"/>
    </row>
    <row r="26" spans="2:23">
      <c r="B26" s="129" t="s">
        <v>43</v>
      </c>
      <c r="C26" s="36"/>
      <c r="D26" s="46" t="s">
        <v>22</v>
      </c>
      <c r="E26" s="36">
        <v>27</v>
      </c>
      <c r="F26" s="36">
        <v>22</v>
      </c>
      <c r="G26" s="36">
        <v>25</v>
      </c>
      <c r="H26" s="36"/>
      <c r="I26" s="36"/>
      <c r="J26" s="36">
        <v>30</v>
      </c>
      <c r="K26" s="36"/>
      <c r="L26" s="36">
        <v>26</v>
      </c>
      <c r="M26" s="36">
        <v>24</v>
      </c>
      <c r="N26" s="36"/>
      <c r="O26" s="20">
        <f>SUM(E26:N26)</f>
        <v>154</v>
      </c>
      <c r="P26" s="58">
        <f>COUNT(E26:N26)</f>
        <v>6</v>
      </c>
      <c r="Q26" s="20">
        <f>IF(P26&lt;6,0,+SMALL((E26,F26,G26,H26,I26,J26,K26,L26,M26,N26),1))</f>
        <v>22</v>
      </c>
      <c r="R26" s="20">
        <f>IF(P26&lt;7,0,+SMALL((E26,F26,G26,H26,I26,J26,K26,L26,M26,N26),2))</f>
        <v>0</v>
      </c>
      <c r="S26" s="20">
        <f>IF(P26&lt;8,0,+SMALL((E26,F26,G26,H26,I26,J26,K26,L26,M26,N26),3))</f>
        <v>0</v>
      </c>
      <c r="T26" s="20">
        <f>IF(P26&lt;9,0,+SMALL((E26,F26,G26,H26,I26,J26,K26,L26,M26,N26),4))</f>
        <v>0</v>
      </c>
      <c r="U26" s="20">
        <f>O26-Q26-R26-S26-T26</f>
        <v>132</v>
      </c>
      <c r="V26" s="7">
        <f>RANK(U26,$U$6:$U$78,0)</f>
        <v>21</v>
      </c>
      <c r="W26" s="13"/>
    </row>
    <row r="27" spans="2:23">
      <c r="B27" s="129" t="s">
        <v>266</v>
      </c>
      <c r="C27" s="36"/>
      <c r="D27" s="47" t="s">
        <v>50</v>
      </c>
      <c r="E27" s="36">
        <v>32</v>
      </c>
      <c r="F27" s="36">
        <v>30</v>
      </c>
      <c r="G27" s="36"/>
      <c r="H27" s="36">
        <v>30</v>
      </c>
      <c r="I27" s="36"/>
      <c r="J27" s="36">
        <v>24</v>
      </c>
      <c r="K27" s="36"/>
      <c r="L27" s="36"/>
      <c r="M27" s="36"/>
      <c r="N27" s="36"/>
      <c r="O27" s="20">
        <f>SUM(E27:N27)</f>
        <v>116</v>
      </c>
      <c r="P27" s="58">
        <f>COUNT(E27:N27)</f>
        <v>4</v>
      </c>
      <c r="Q27" s="20">
        <f>IF(P27&lt;6,0,+SMALL((E27,F27,G27,H27,I27,J27,K27,L27,M27,N27),1))</f>
        <v>0</v>
      </c>
      <c r="R27" s="20">
        <f>IF(P27&lt;7,0,+SMALL((E27,F27,G27,H27,I27,J27,K27,L27,M27,N27),2))</f>
        <v>0</v>
      </c>
      <c r="S27" s="20">
        <f>IF(P27&lt;8,0,+SMALL((E27,F27,G27,H27,I27,J27,K27,L27,M27,N27),3))</f>
        <v>0</v>
      </c>
      <c r="T27" s="20">
        <f>IF(P27&lt;9,0,+SMALL((E27,F27,G27,H27,I27,J27,K27,L27,M27,N27),4))</f>
        <v>0</v>
      </c>
      <c r="U27" s="20">
        <f>O27-Q27-R27-S27-T27</f>
        <v>116</v>
      </c>
      <c r="V27" s="7">
        <f>RANK(U27,$U$6:$U$78,0)</f>
        <v>22</v>
      </c>
      <c r="W27" s="13"/>
    </row>
    <row r="28" spans="2:23">
      <c r="B28" s="129" t="s">
        <v>122</v>
      </c>
      <c r="C28" s="36"/>
      <c r="D28" s="46" t="s">
        <v>22</v>
      </c>
      <c r="E28" s="36"/>
      <c r="F28" s="36">
        <v>33</v>
      </c>
      <c r="G28" s="36"/>
      <c r="H28" s="36"/>
      <c r="I28" s="36"/>
      <c r="J28" s="36">
        <v>38</v>
      </c>
      <c r="K28" s="36"/>
      <c r="L28" s="36">
        <v>32</v>
      </c>
      <c r="M28" s="36"/>
      <c r="N28" s="36"/>
      <c r="O28" s="20">
        <f>SUM(E28:N28)</f>
        <v>103</v>
      </c>
      <c r="P28" s="58">
        <f>COUNT(E28:N28)</f>
        <v>3</v>
      </c>
      <c r="Q28" s="20">
        <f>IF(P28&lt;6,0,+SMALL((E28,F28,G28,H28,I28,J28,K28,L28,M28,N28),1))</f>
        <v>0</v>
      </c>
      <c r="R28" s="20">
        <f>IF(P28&lt;7,0,+SMALL((E28,F28,G28,H28,I28,J28,K28,L28,M28,N28),2))</f>
        <v>0</v>
      </c>
      <c r="S28" s="20">
        <f>IF(P28&lt;8,0,+SMALL((E28,F28,G28,H28,I28,J28,K28,L28,M28,N28),3))</f>
        <v>0</v>
      </c>
      <c r="T28" s="20">
        <f>IF(P28&lt;9,0,+SMALL((E28,F28,G28,H28,I28,J28,K28,L28,M28,N28),4))</f>
        <v>0</v>
      </c>
      <c r="U28" s="20">
        <f>O28-Q28-R28-S28-T28</f>
        <v>103</v>
      </c>
      <c r="V28" s="7">
        <f>RANK(U28,$U$6:$U$78,0)</f>
        <v>23</v>
      </c>
      <c r="W28" s="13"/>
    </row>
    <row r="29" spans="2:23">
      <c r="B29" s="129" t="s">
        <v>79</v>
      </c>
      <c r="C29" s="36"/>
      <c r="D29" s="46" t="s">
        <v>22</v>
      </c>
      <c r="E29" s="36">
        <v>24</v>
      </c>
      <c r="F29" s="36">
        <v>26</v>
      </c>
      <c r="G29" s="36"/>
      <c r="H29" s="36">
        <v>29</v>
      </c>
      <c r="I29" s="36"/>
      <c r="J29" s="36">
        <v>24</v>
      </c>
      <c r="K29" s="36"/>
      <c r="L29" s="36"/>
      <c r="M29" s="36"/>
      <c r="N29" s="36"/>
      <c r="O29" s="20">
        <f>SUM(E29:N29)</f>
        <v>103</v>
      </c>
      <c r="P29" s="58">
        <f>COUNT(E29:N29)</f>
        <v>4</v>
      </c>
      <c r="Q29" s="20">
        <f>IF(P29&lt;6,0,+SMALL((E29,F29,G29,H29,I29,J29,K29,L29,M29,N29),1))</f>
        <v>0</v>
      </c>
      <c r="R29" s="20">
        <f>IF(P29&lt;7,0,+SMALL((E29,F29,G29,H29,I29,J29,K29,L29,M29,N29),2))</f>
        <v>0</v>
      </c>
      <c r="S29" s="20">
        <f>IF(P29&lt;8,0,+SMALL((E29,F29,G29,H29,I29,J29,K29,L29,M29,N29),3))</f>
        <v>0</v>
      </c>
      <c r="T29" s="20">
        <f>IF(P29&lt;9,0,+SMALL((E29,F29,G29,H29,I29,J29,K29,L29,M29,N29),4))</f>
        <v>0</v>
      </c>
      <c r="U29" s="20">
        <f>O29-Q29-R29-S29-T29</f>
        <v>103</v>
      </c>
      <c r="V29" s="7">
        <f>RANK(U29,$U$6:$U$78,0)</f>
        <v>23</v>
      </c>
      <c r="W29" s="13"/>
    </row>
    <row r="30" spans="2:23">
      <c r="B30" s="129" t="s">
        <v>127</v>
      </c>
      <c r="C30" s="36"/>
      <c r="D30" s="71" t="s">
        <v>107</v>
      </c>
      <c r="E30" s="36"/>
      <c r="F30" s="36">
        <v>38</v>
      </c>
      <c r="G30" s="36"/>
      <c r="H30" s="36"/>
      <c r="I30" s="36"/>
      <c r="J30" s="36">
        <v>33</v>
      </c>
      <c r="K30" s="36"/>
      <c r="L30" s="36"/>
      <c r="M30" s="36">
        <v>28</v>
      </c>
      <c r="N30" s="36"/>
      <c r="O30" s="20">
        <f>SUM(E30:N30)</f>
        <v>99</v>
      </c>
      <c r="P30" s="58">
        <f>COUNT(E30:N30)</f>
        <v>3</v>
      </c>
      <c r="Q30" s="20">
        <f>IF(P30&lt;6,0,+SMALL((E30,F30,G30,H30,I30,J30,K30,L30,M30,N30),1))</f>
        <v>0</v>
      </c>
      <c r="R30" s="20">
        <f>IF(P30&lt;7,0,+SMALL((E30,F30,G30,H30,I30,J30,K30,L30,M30,N30),2))</f>
        <v>0</v>
      </c>
      <c r="S30" s="20">
        <f>IF(P30&lt;8,0,+SMALL((E30,F30,G30,H30,I30,J30,K30,L30,M30,N30),3))</f>
        <v>0</v>
      </c>
      <c r="T30" s="20">
        <f>IF(P30&lt;9,0,+SMALL((E30,F30,G30,H30,I30,J30,K30,L30,M30,N30),4))</f>
        <v>0</v>
      </c>
      <c r="U30" s="20">
        <f>O30-Q30-R30-S30-T30</f>
        <v>99</v>
      </c>
      <c r="V30" s="7">
        <f>RANK(U30,$U$6:$U$78,0)</f>
        <v>25</v>
      </c>
    </row>
    <row r="31" spans="2:23">
      <c r="B31" s="129" t="s">
        <v>267</v>
      </c>
      <c r="C31" s="36"/>
      <c r="D31" s="47" t="s">
        <v>50</v>
      </c>
      <c r="E31" s="36">
        <v>30</v>
      </c>
      <c r="F31" s="36">
        <v>37</v>
      </c>
      <c r="G31" s="36"/>
      <c r="H31" s="36"/>
      <c r="I31" s="36"/>
      <c r="J31" s="36">
        <v>29</v>
      </c>
      <c r="K31" s="36"/>
      <c r="L31" s="36"/>
      <c r="M31" s="36"/>
      <c r="N31" s="36"/>
      <c r="O31" s="20">
        <f>SUM(E31:N31)</f>
        <v>96</v>
      </c>
      <c r="P31" s="58">
        <f>COUNT(E31:N31)</f>
        <v>3</v>
      </c>
      <c r="Q31" s="20">
        <f>IF(P31&lt;6,0,+SMALL((E31,F31,G31,H31,I31,J31,K31,L31,M31,N31),1))</f>
        <v>0</v>
      </c>
      <c r="R31" s="20">
        <f>IF(P31&lt;7,0,+SMALL((E31,F31,G31,H31,I31,J31,K31,L31,M31,N31),2))</f>
        <v>0</v>
      </c>
      <c r="S31" s="20">
        <f>IF(P31&lt;8,0,+SMALL((E31,F31,G31,H31,I31,J31,K31,L31,M31,N31),3))</f>
        <v>0</v>
      </c>
      <c r="T31" s="20">
        <f>IF(P31&lt;9,0,+SMALL((E31,F31,G31,H31,I31,J31,K31,L31,M31,N31),4))</f>
        <v>0</v>
      </c>
      <c r="U31" s="20">
        <f>O31-Q31-R31-S31-T31</f>
        <v>96</v>
      </c>
      <c r="V31" s="7">
        <f>RANK(U31,$U$6:$U$78,0)</f>
        <v>26</v>
      </c>
    </row>
    <row r="32" spans="2:23">
      <c r="B32" s="133" t="s">
        <v>160</v>
      </c>
      <c r="C32" s="36"/>
      <c r="D32" s="47" t="s">
        <v>50</v>
      </c>
      <c r="E32" s="36"/>
      <c r="F32" s="36">
        <v>37</v>
      </c>
      <c r="G32" s="36">
        <v>29</v>
      </c>
      <c r="H32" s="36"/>
      <c r="I32" s="36"/>
      <c r="J32" s="36">
        <v>27</v>
      </c>
      <c r="K32" s="36"/>
      <c r="L32" s="36"/>
      <c r="M32" s="36"/>
      <c r="N32" s="36"/>
      <c r="O32" s="20">
        <f>SUM(E32:N32)</f>
        <v>93</v>
      </c>
      <c r="P32" s="58">
        <f>COUNT(E32:N32)</f>
        <v>3</v>
      </c>
      <c r="Q32" s="20">
        <f>IF(P32&lt;6,0,+SMALL((E32,F32,G32,H32,I32,J32,K32,L32,M32,N32),1))</f>
        <v>0</v>
      </c>
      <c r="R32" s="20">
        <f>IF(P32&lt;7,0,+SMALL((E32,F32,G32,H32,I32,J32,K32,L32,M32,N32),2))</f>
        <v>0</v>
      </c>
      <c r="S32" s="20">
        <f>IF(P32&lt;8,0,+SMALL((E32,F32,G32,H32,I32,J32,K32,L32,M32,N32),3))</f>
        <v>0</v>
      </c>
      <c r="T32" s="20">
        <f>IF(P32&lt;9,0,+SMALL((E32,F32,G32,H32,I32,J32,K32,L32,M32,N32),4))</f>
        <v>0</v>
      </c>
      <c r="U32" s="20">
        <f>O32-Q32-R32-S32-T32</f>
        <v>93</v>
      </c>
      <c r="V32" s="7">
        <f>RANK(U32,$U$6:$U$78,0)</f>
        <v>27</v>
      </c>
    </row>
    <row r="33" spans="2:23">
      <c r="B33" s="129" t="s">
        <v>128</v>
      </c>
      <c r="C33" s="36"/>
      <c r="D33" s="47" t="s">
        <v>50</v>
      </c>
      <c r="E33" s="36">
        <v>30</v>
      </c>
      <c r="F33" s="36">
        <v>34</v>
      </c>
      <c r="G33" s="36"/>
      <c r="H33" s="36"/>
      <c r="I33" s="36"/>
      <c r="J33" s="36">
        <v>25</v>
      </c>
      <c r="K33" s="36"/>
      <c r="L33" s="36"/>
      <c r="M33" s="36"/>
      <c r="N33" s="36"/>
      <c r="O33" s="20">
        <f>SUM(E33:N33)</f>
        <v>89</v>
      </c>
      <c r="P33" s="58">
        <f>COUNT(E33:N33)</f>
        <v>3</v>
      </c>
      <c r="Q33" s="20">
        <f>IF(P33&lt;6,0,+SMALL((E33,F33,G33,H33,I33,J33,K33,L33,M33,N33),1))</f>
        <v>0</v>
      </c>
      <c r="R33" s="20">
        <f>IF(P33&lt;7,0,+SMALL((E33,F33,G33,H33,I33,J33,K33,L33,M33,N33),2))</f>
        <v>0</v>
      </c>
      <c r="S33" s="20">
        <f>IF(P33&lt;8,0,+SMALL((E33,F33,G33,H33,I33,J33,K33,L33,M33,N33),3))</f>
        <v>0</v>
      </c>
      <c r="T33" s="20">
        <f>IF(P33&lt;9,0,+SMALL((E33,F33,G33,H33,I33,J33,K33,L33,M33,N33),4))</f>
        <v>0</v>
      </c>
      <c r="U33" s="20">
        <f>O33-Q33-R33-S33-T33</f>
        <v>89</v>
      </c>
      <c r="V33" s="7">
        <f>RANK(U33,$U$6:$U$78,0)</f>
        <v>28</v>
      </c>
    </row>
    <row r="34" spans="2:23">
      <c r="B34" s="129" t="s">
        <v>335</v>
      </c>
      <c r="C34" s="36"/>
      <c r="D34" s="44" t="s">
        <v>5</v>
      </c>
      <c r="E34" s="36"/>
      <c r="F34" s="36"/>
      <c r="G34" s="36"/>
      <c r="H34" s="36"/>
      <c r="I34" s="36">
        <v>49</v>
      </c>
      <c r="J34" s="36"/>
      <c r="K34" s="36"/>
      <c r="L34" s="36">
        <v>38</v>
      </c>
      <c r="M34" s="36"/>
      <c r="N34" s="36"/>
      <c r="O34" s="20">
        <f>SUM(E34:N34)</f>
        <v>87</v>
      </c>
      <c r="P34" s="58">
        <f>COUNT(E34:N34)</f>
        <v>2</v>
      </c>
      <c r="Q34" s="20">
        <f>IF(P34&lt;6,0,+SMALL((E34,F34,G34,H34,I34,J34,K34,L34,M34,N34),1))</f>
        <v>0</v>
      </c>
      <c r="R34" s="20">
        <f>IF(P34&lt;7,0,+SMALL((E34,F34,G34,H34,I34,J34,K34,L34,M34,N34),2))</f>
        <v>0</v>
      </c>
      <c r="S34" s="20">
        <f>IF(P34&lt;8,0,+SMALL((E34,F34,G34,H34,I34,J34,K34,L34,M34,N34),3))</f>
        <v>0</v>
      </c>
      <c r="T34" s="20">
        <f>IF(P34&lt;9,0,+SMALL((E34,F34,G34,H34,I34,J34,K34,L34,M34,N34),4))</f>
        <v>0</v>
      </c>
      <c r="U34" s="20">
        <f>O34-Q34-R34-S34-T34</f>
        <v>87</v>
      </c>
      <c r="V34" s="7">
        <f>RANK(U34,$U$6:$U$78,0)</f>
        <v>29</v>
      </c>
    </row>
    <row r="35" spans="2:23">
      <c r="B35" s="129" t="s">
        <v>45</v>
      </c>
      <c r="C35" s="36"/>
      <c r="D35" s="76" t="s">
        <v>16</v>
      </c>
      <c r="E35" s="36">
        <v>34</v>
      </c>
      <c r="F35" s="36"/>
      <c r="G35" s="36"/>
      <c r="H35" s="36"/>
      <c r="I35" s="36"/>
      <c r="J35" s="36"/>
      <c r="K35" s="36"/>
      <c r="L35" s="36">
        <v>29</v>
      </c>
      <c r="M35" s="36">
        <v>24</v>
      </c>
      <c r="N35" s="36"/>
      <c r="O35" s="20">
        <f>SUM(E35:N35)</f>
        <v>87</v>
      </c>
      <c r="P35" s="58">
        <f>COUNT(E35:N35)</f>
        <v>3</v>
      </c>
      <c r="Q35" s="20">
        <f>IF(P35&lt;6,0,+SMALL((E35,F35,G35,H35,I35,J35,K35,L35,M35,N35),1))</f>
        <v>0</v>
      </c>
      <c r="R35" s="20">
        <f>IF(P35&lt;7,0,+SMALL((E35,F35,G35,H35,I35,J35,K35,L35,M35,N35),2))</f>
        <v>0</v>
      </c>
      <c r="S35" s="20">
        <f>IF(P35&lt;8,0,+SMALL((E35,F35,G35,H35,I35,J35,K35,L35,M35,N35),3))</f>
        <v>0</v>
      </c>
      <c r="T35" s="20">
        <f>IF(P35&lt;9,0,+SMALL((E35,F35,G35,H35,I35,J35,K35,L35,M35,N35),4))</f>
        <v>0</v>
      </c>
      <c r="U35" s="20">
        <f>O35-Q35-R35-S35-T35</f>
        <v>87</v>
      </c>
      <c r="V35" s="7">
        <f>RANK(U35,$U$6:$U$78,0)</f>
        <v>29</v>
      </c>
    </row>
    <row r="36" spans="2:23">
      <c r="B36" s="129" t="s">
        <v>264</v>
      </c>
      <c r="C36" s="36"/>
      <c r="D36" s="71" t="s">
        <v>107</v>
      </c>
      <c r="E36" s="36">
        <v>25</v>
      </c>
      <c r="F36" s="36">
        <v>30</v>
      </c>
      <c r="G36" s="36"/>
      <c r="H36" s="36"/>
      <c r="I36" s="36"/>
      <c r="J36" s="36"/>
      <c r="K36" s="36"/>
      <c r="L36" s="36"/>
      <c r="M36" s="36">
        <v>30</v>
      </c>
      <c r="N36" s="36"/>
      <c r="O36" s="20">
        <f>SUM(E36:N36)</f>
        <v>85</v>
      </c>
      <c r="P36" s="58">
        <f>COUNT(E36:N36)</f>
        <v>3</v>
      </c>
      <c r="Q36" s="20">
        <f>IF(P36&lt;6,0,+SMALL((E36,F36,G36,H36,I36,J36,K36,L36,M36,N36),1))</f>
        <v>0</v>
      </c>
      <c r="R36" s="20">
        <f>IF(P36&lt;7,0,+SMALL((E36,F36,G36,H36,I36,J36,K36,L36,M36,N36),2))</f>
        <v>0</v>
      </c>
      <c r="S36" s="20">
        <f>IF(P36&lt;8,0,+SMALL((E36,F36,G36,H36,I36,J36,K36,L36,M36,N36),3))</f>
        <v>0</v>
      </c>
      <c r="T36" s="20">
        <f>IF(P36&lt;9,0,+SMALL((E36,F36,G36,H36,I36,J36,K36,L36,M36,N36),4))</f>
        <v>0</v>
      </c>
      <c r="U36" s="20">
        <f>O36-Q36-R36-S36-T36</f>
        <v>85</v>
      </c>
      <c r="V36" s="7">
        <f>RANK(U36,$U$6:$U$78,0)</f>
        <v>31</v>
      </c>
    </row>
    <row r="37" spans="2:23">
      <c r="B37" s="129" t="s">
        <v>40</v>
      </c>
      <c r="C37" s="36"/>
      <c r="D37" s="76" t="s">
        <v>16</v>
      </c>
      <c r="E37" s="36">
        <v>40</v>
      </c>
      <c r="F37" s="36"/>
      <c r="G37" s="36"/>
      <c r="H37" s="36"/>
      <c r="I37" s="36"/>
      <c r="J37" s="36"/>
      <c r="K37" s="36"/>
      <c r="L37" s="36">
        <v>31</v>
      </c>
      <c r="M37" s="36"/>
      <c r="N37" s="36"/>
      <c r="O37" s="20">
        <f>SUM(E37:N37)</f>
        <v>71</v>
      </c>
      <c r="P37" s="58">
        <f>COUNT(E37:N37)</f>
        <v>2</v>
      </c>
      <c r="Q37" s="20">
        <f>IF(P37&lt;6,0,+SMALL((E37,F37,G37,H37,I37,J37,K37,L37,M37,N37),1))</f>
        <v>0</v>
      </c>
      <c r="R37" s="20">
        <f>IF(P37&lt;7,0,+SMALL((E37,F37,G37,H37,I37,J37,K37,L37,M37,N37),2))</f>
        <v>0</v>
      </c>
      <c r="S37" s="20">
        <f>IF(P37&lt;8,0,+SMALL((E37,F37,G37,H37,I37,J37,K37,L37,M37,N37),3))</f>
        <v>0</v>
      </c>
      <c r="T37" s="20">
        <f>IF(P37&lt;9,0,+SMALL((E37,F37,G37,H37,I37,J37,K37,L37,M37,N37),4))</f>
        <v>0</v>
      </c>
      <c r="U37" s="20">
        <f>O37-Q37-R37-S37-T37</f>
        <v>71</v>
      </c>
      <c r="V37" s="7">
        <f>RANK(U37,$U$6:$U$78,0)</f>
        <v>32</v>
      </c>
      <c r="W37" s="13"/>
    </row>
    <row r="38" spans="2:23">
      <c r="B38" s="129" t="s">
        <v>316</v>
      </c>
      <c r="C38" s="36"/>
      <c r="D38" s="119" t="s">
        <v>232</v>
      </c>
      <c r="E38" s="36"/>
      <c r="F38" s="36"/>
      <c r="G38" s="36"/>
      <c r="H38" s="36">
        <v>26</v>
      </c>
      <c r="I38" s="36"/>
      <c r="J38" s="36">
        <v>17</v>
      </c>
      <c r="K38" s="36">
        <v>28</v>
      </c>
      <c r="L38" s="36"/>
      <c r="M38" s="49"/>
      <c r="N38" s="49"/>
      <c r="O38" s="20">
        <f>SUM(E38:N38)</f>
        <v>71</v>
      </c>
      <c r="P38" s="58">
        <f>COUNT(E38:N38)</f>
        <v>3</v>
      </c>
      <c r="Q38" s="20">
        <f>IF(P38&lt;6,0,+SMALL((E38,F38,G38,H38,I38,J38,K38,L38,M38,N38),1))</f>
        <v>0</v>
      </c>
      <c r="R38" s="20">
        <f>IF(P38&lt;7,0,+SMALL((E38,F38,G38,H38,I38,J38,K38,L38,M38,N38),2))</f>
        <v>0</v>
      </c>
      <c r="S38" s="20">
        <f>IF(P38&lt;8,0,+SMALL((E38,F38,G38,H38,I38,J38,K38,L38,M38,N38),3))</f>
        <v>0</v>
      </c>
      <c r="T38" s="20">
        <f>IF(P38&lt;9,0,+SMALL((E38,F38,G38,H38,I38,J38,K38,L38,M38,N38),4))</f>
        <v>0</v>
      </c>
      <c r="U38" s="20">
        <f>O38-Q38-R38-S38-T38</f>
        <v>71</v>
      </c>
      <c r="V38" s="7">
        <f>RANK(U38,$U$6:$U$78,0)</f>
        <v>32</v>
      </c>
      <c r="W38" s="13"/>
    </row>
    <row r="39" spans="2:23">
      <c r="B39" s="129" t="s">
        <v>119</v>
      </c>
      <c r="C39" s="36"/>
      <c r="D39" s="45" t="s">
        <v>8</v>
      </c>
      <c r="E39" s="36">
        <v>31</v>
      </c>
      <c r="F39" s="36"/>
      <c r="G39" s="36">
        <v>33</v>
      </c>
      <c r="H39" s="36"/>
      <c r="I39" s="36"/>
      <c r="J39" s="36"/>
      <c r="K39" s="36"/>
      <c r="L39" s="36"/>
      <c r="M39" s="36"/>
      <c r="N39" s="36"/>
      <c r="O39" s="20">
        <f>SUM(E39:N39)</f>
        <v>64</v>
      </c>
      <c r="P39" s="58">
        <f>COUNT(E39:N39)</f>
        <v>2</v>
      </c>
      <c r="Q39" s="20">
        <f>IF(P39&lt;6,0,+SMALL((E39,F39,G39,H39,I39,J39,K39,L39,M39,N39),1))</f>
        <v>0</v>
      </c>
      <c r="R39" s="20">
        <f>IF(P39&lt;7,0,+SMALL((E39,F39,G39,H39,I39,J39,K39,L39,M39,N39),2))</f>
        <v>0</v>
      </c>
      <c r="S39" s="20">
        <f>IF(P39&lt;8,0,+SMALL((E39,F39,G39,H39,I39,J39,K39,L39,M39,N39),3))</f>
        <v>0</v>
      </c>
      <c r="T39" s="20">
        <f>IF(P39&lt;9,0,+SMALL((E39,F39,G39,H39,I39,J39,K39,L39,M39,N39),4))</f>
        <v>0</v>
      </c>
      <c r="U39" s="20">
        <f>O39-Q39-R39-S39-T39</f>
        <v>64</v>
      </c>
      <c r="V39" s="7">
        <f>RANK(U39,$U$6:$U$78,0)</f>
        <v>34</v>
      </c>
      <c r="W39" s="13"/>
    </row>
    <row r="40" spans="2:23">
      <c r="B40" s="129" t="s">
        <v>326</v>
      </c>
      <c r="C40" s="36"/>
      <c r="D40" s="128" t="s">
        <v>236</v>
      </c>
      <c r="E40" s="36"/>
      <c r="F40" s="36"/>
      <c r="G40" s="36"/>
      <c r="H40" s="36"/>
      <c r="I40" s="36"/>
      <c r="J40" s="36">
        <v>29</v>
      </c>
      <c r="K40" s="36"/>
      <c r="L40" s="36">
        <v>35</v>
      </c>
      <c r="M40" s="36"/>
      <c r="N40" s="36"/>
      <c r="O40" s="20">
        <f>SUM(E40:N40)</f>
        <v>64</v>
      </c>
      <c r="P40" s="58">
        <f>COUNT(E40:N40)</f>
        <v>2</v>
      </c>
      <c r="Q40" s="20">
        <f>IF(P40&lt;6,0,+SMALL((E40,F40,G40,H40,I40,J40,K40,L40,M40,N40),1))</f>
        <v>0</v>
      </c>
      <c r="R40" s="20">
        <f>IF(P40&lt;7,0,+SMALL((E40,F40,G40,H40,I40,J40,K40,L40,M40,N40),2))</f>
        <v>0</v>
      </c>
      <c r="S40" s="20">
        <f>IF(P40&lt;8,0,+SMALL((E40,F40,G40,H40,I40,J40,K40,L40,M40,N40),3))</f>
        <v>0</v>
      </c>
      <c r="T40" s="20">
        <f>IF(P40&lt;9,0,+SMALL((E40,F40,G40,H40,I40,J40,K40,L40,M40,N40),4))</f>
        <v>0</v>
      </c>
      <c r="U40" s="20">
        <f>O40-Q40-R40-S40-T40</f>
        <v>64</v>
      </c>
      <c r="V40" s="7">
        <f>RANK(U40,$U$6:$U$78,0)</f>
        <v>34</v>
      </c>
      <c r="W40" s="13"/>
    </row>
    <row r="41" spans="2:23">
      <c r="B41" s="129" t="s">
        <v>126</v>
      </c>
      <c r="C41" s="36"/>
      <c r="D41" s="71" t="s">
        <v>107</v>
      </c>
      <c r="E41" s="36"/>
      <c r="F41" s="36"/>
      <c r="G41" s="36">
        <v>34</v>
      </c>
      <c r="H41" s="36"/>
      <c r="I41" s="36"/>
      <c r="J41" s="36">
        <v>29</v>
      </c>
      <c r="K41" s="36"/>
      <c r="L41" s="36"/>
      <c r="M41" s="36"/>
      <c r="N41" s="36"/>
      <c r="O41" s="20">
        <f>SUM(E41:N41)</f>
        <v>63</v>
      </c>
      <c r="P41" s="58">
        <f>COUNT(E41:N41)</f>
        <v>2</v>
      </c>
      <c r="Q41" s="20">
        <f>IF(P41&lt;6,0,+SMALL((E41,F41,G41,H41,I41,J41,K41,L41,M41,N41),1))</f>
        <v>0</v>
      </c>
      <c r="R41" s="20">
        <f>IF(P41&lt;7,0,+SMALL((E41,F41,G41,H41,I41,J41,K41,L41,M41,N41),2))</f>
        <v>0</v>
      </c>
      <c r="S41" s="20">
        <f>IF(P41&lt;8,0,+SMALL((E41,F41,G41,H41,I41,J41,K41,L41,M41,N41),3))</f>
        <v>0</v>
      </c>
      <c r="T41" s="20">
        <f>IF(P41&lt;9,0,+SMALL((E41,F41,G41,H41,I41,J41,K41,L41,M41,N41),4))</f>
        <v>0</v>
      </c>
      <c r="U41" s="20">
        <f>O41-Q41-R41-S41-T41</f>
        <v>63</v>
      </c>
      <c r="V41" s="7">
        <f>RANK(U41,$U$6:$U$78,0)</f>
        <v>36</v>
      </c>
    </row>
    <row r="42" spans="2:23">
      <c r="B42" s="129" t="s">
        <v>44</v>
      </c>
      <c r="C42" s="36"/>
      <c r="D42" s="45" t="s">
        <v>8</v>
      </c>
      <c r="E42" s="36"/>
      <c r="F42" s="36">
        <v>0</v>
      </c>
      <c r="G42" s="36"/>
      <c r="H42" s="36"/>
      <c r="I42" s="36"/>
      <c r="J42" s="36"/>
      <c r="K42" s="36">
        <v>29</v>
      </c>
      <c r="L42" s="36">
        <v>32</v>
      </c>
      <c r="M42" s="36"/>
      <c r="N42" s="36"/>
      <c r="O42" s="20">
        <f>SUM(E42:N42)</f>
        <v>61</v>
      </c>
      <c r="P42" s="58">
        <f>COUNT(E42:N42)</f>
        <v>3</v>
      </c>
      <c r="Q42" s="20">
        <f>IF(P42&lt;6,0,+SMALL((E42,F42,G42,H42,I42,J42,K42,L42,M42,N42),1))</f>
        <v>0</v>
      </c>
      <c r="R42" s="20">
        <f>IF(P42&lt;7,0,+SMALL((E42,F42,G42,H42,I42,J42,K42,L42,M42,N42),2))</f>
        <v>0</v>
      </c>
      <c r="S42" s="20">
        <f>IF(P42&lt;8,0,+SMALL((E42,F42,G42,H42,I42,J42,K42,L42,M42,N42),3))</f>
        <v>0</v>
      </c>
      <c r="T42" s="20">
        <f>IF(P42&lt;9,0,+SMALL((E42,F42,G42,H42,I42,J42,K42,L42,M42,N42),4))</f>
        <v>0</v>
      </c>
      <c r="U42" s="20">
        <f>O42-Q42-R42-S42-T42</f>
        <v>61</v>
      </c>
      <c r="V42" s="7">
        <f>RANK(U42,$U$6:$U$78,0)</f>
        <v>37</v>
      </c>
      <c r="W42" s="13"/>
    </row>
    <row r="43" spans="2:23">
      <c r="B43" s="129" t="s">
        <v>153</v>
      </c>
      <c r="C43" s="36"/>
      <c r="D43" s="71" t="s">
        <v>107</v>
      </c>
      <c r="E43" s="36">
        <v>29</v>
      </c>
      <c r="F43" s="36"/>
      <c r="G43" s="36"/>
      <c r="H43" s="36"/>
      <c r="I43" s="36"/>
      <c r="J43" s="36">
        <v>29</v>
      </c>
      <c r="K43" s="36"/>
      <c r="L43" s="36"/>
      <c r="M43" s="36"/>
      <c r="N43" s="36"/>
      <c r="O43" s="20">
        <f>SUM(E43:N43)</f>
        <v>58</v>
      </c>
      <c r="P43" s="58">
        <f>COUNT(E43:N43)</f>
        <v>2</v>
      </c>
      <c r="Q43" s="20">
        <f>IF(P43&lt;6,0,+SMALL((E43,F43,G43,H43,I43,J43,K43,L43,M43,N43),1))</f>
        <v>0</v>
      </c>
      <c r="R43" s="20">
        <f>IF(P43&lt;7,0,+SMALL((E43,F43,G43,H43,I43,J43,K43,L43,M43,N43),2))</f>
        <v>0</v>
      </c>
      <c r="S43" s="20">
        <f>IF(P43&lt;8,0,+SMALL((E43,F43,G43,H43,I43,J43,K43,L43,M43,N43),3))</f>
        <v>0</v>
      </c>
      <c r="T43" s="20">
        <f>IF(P43&lt;9,0,+SMALL((E43,F43,G43,H43,I43,J43,K43,L43,M43,N43),4))</f>
        <v>0</v>
      </c>
      <c r="U43" s="20">
        <f>O43-Q43-R43-S43-T43</f>
        <v>58</v>
      </c>
      <c r="V43" s="7">
        <f>RANK(U43,$U$6:$U$78,0)</f>
        <v>38</v>
      </c>
      <c r="W43" s="13"/>
    </row>
    <row r="44" spans="2:23">
      <c r="B44" s="129" t="s">
        <v>268</v>
      </c>
      <c r="C44" s="36"/>
      <c r="D44" s="86" t="s">
        <v>181</v>
      </c>
      <c r="E44" s="36">
        <v>28</v>
      </c>
      <c r="F44" s="36"/>
      <c r="G44" s="36"/>
      <c r="H44" s="36">
        <v>30</v>
      </c>
      <c r="I44" s="36"/>
      <c r="J44" s="36"/>
      <c r="K44" s="36"/>
      <c r="L44" s="36"/>
      <c r="M44" s="36"/>
      <c r="N44" s="36"/>
      <c r="O44" s="20">
        <f>SUM(E44:N44)</f>
        <v>58</v>
      </c>
      <c r="P44" s="58">
        <f>COUNT(E44:N44)</f>
        <v>2</v>
      </c>
      <c r="Q44" s="20">
        <f>IF(P44&lt;6,0,+SMALL((E44,F44,G44,H44,I44,J44,K44,L44,M44,N44),1))</f>
        <v>0</v>
      </c>
      <c r="R44" s="20">
        <f>IF(P44&lt;7,0,+SMALL((E44,F44,G44,H44,I44,J44,K44,L44,M44,N44),2))</f>
        <v>0</v>
      </c>
      <c r="S44" s="20">
        <f>IF(P44&lt;8,0,+SMALL((E44,F44,G44,H44,I44,J44,K44,L44,M44,N44),3))</f>
        <v>0</v>
      </c>
      <c r="T44" s="20">
        <f>IF(P44&lt;9,0,+SMALL((E44,F44,G44,H44,I44,J44,K44,L44,M44,N44),4))</f>
        <v>0</v>
      </c>
      <c r="U44" s="20">
        <f>O44-Q44-R44-S44-T44</f>
        <v>58</v>
      </c>
      <c r="V44" s="7">
        <f>RANK(U44,$U$6:$U$78,0)</f>
        <v>38</v>
      </c>
      <c r="W44" s="13"/>
    </row>
    <row r="45" spans="2:23">
      <c r="B45" s="129" t="s">
        <v>179</v>
      </c>
      <c r="C45" s="36"/>
      <c r="D45" s="45" t="s">
        <v>8</v>
      </c>
      <c r="E45" s="36">
        <v>32</v>
      </c>
      <c r="F45" s="36"/>
      <c r="G45" s="36">
        <v>26</v>
      </c>
      <c r="H45" s="36"/>
      <c r="I45" s="36"/>
      <c r="J45" s="36"/>
      <c r="K45" s="36"/>
      <c r="L45" s="36"/>
      <c r="M45" s="36"/>
      <c r="N45" s="36"/>
      <c r="O45" s="20">
        <f>SUM(E45:N45)</f>
        <v>58</v>
      </c>
      <c r="P45" s="58">
        <f>COUNT(E45:N45)</f>
        <v>2</v>
      </c>
      <c r="Q45" s="20">
        <f>IF(P45&lt;6,0,+SMALL((E45,F45,G45,H45,I45,J45,K45,L45,M45,N45),1))</f>
        <v>0</v>
      </c>
      <c r="R45" s="20">
        <f>IF(P45&lt;7,0,+SMALL((E45,F45,G45,H45,I45,J45,K45,L45,M45,N45),2))</f>
        <v>0</v>
      </c>
      <c r="S45" s="20">
        <f>IF(P45&lt;8,0,+SMALL((E45,F45,G45,H45,I45,J45,K45,L45,M45,N45),3))</f>
        <v>0</v>
      </c>
      <c r="T45" s="20">
        <f>IF(P45&lt;9,0,+SMALL((E45,F45,G45,H45,I45,J45,K45,L45,M45,N45),4))</f>
        <v>0</v>
      </c>
      <c r="U45" s="20">
        <f>O45-Q45-R45-S45-T45</f>
        <v>58</v>
      </c>
      <c r="V45" s="7">
        <f>RANK(U45,$U$6:$U$78,0)</f>
        <v>38</v>
      </c>
      <c r="W45" s="13"/>
    </row>
    <row r="46" spans="2:23">
      <c r="B46" s="129" t="s">
        <v>106</v>
      </c>
      <c r="C46" s="36"/>
      <c r="D46" s="71" t="s">
        <v>107</v>
      </c>
      <c r="E46" s="36"/>
      <c r="F46" s="36">
        <v>25</v>
      </c>
      <c r="G46" s="36"/>
      <c r="H46" s="36"/>
      <c r="I46" s="36"/>
      <c r="J46" s="36">
        <v>32</v>
      </c>
      <c r="K46" s="36"/>
      <c r="L46" s="36"/>
      <c r="M46" s="36"/>
      <c r="N46" s="36"/>
      <c r="O46" s="20">
        <f>SUM(E46:N46)</f>
        <v>57</v>
      </c>
      <c r="P46" s="58">
        <f>COUNT(E46:N46)</f>
        <v>2</v>
      </c>
      <c r="Q46" s="20">
        <f>IF(P46&lt;6,0,+SMALL((E46,F46,G46,H46,I46,J46,K46,L46,M46,N46),1))</f>
        <v>0</v>
      </c>
      <c r="R46" s="20">
        <f>IF(P46&lt;7,0,+SMALL((E46,F46,G46,H46,I46,J46,K46,L46,M46,N46),2))</f>
        <v>0</v>
      </c>
      <c r="S46" s="20">
        <f>IF(P46&lt;8,0,+SMALL((E46,F46,G46,H46,I46,J46,K46,L46,M46,N46),3))</f>
        <v>0</v>
      </c>
      <c r="T46" s="20">
        <f>IF(P46&lt;9,0,+SMALL((E46,F46,G46,H46,I46,J46,K46,L46,M46,N46),4))</f>
        <v>0</v>
      </c>
      <c r="U46" s="20">
        <f>O46-Q46-R46-S46-T46</f>
        <v>57</v>
      </c>
      <c r="V46" s="7">
        <f>RANK(U46,$U$6:$U$78,0)</f>
        <v>41</v>
      </c>
      <c r="W46" s="13"/>
    </row>
    <row r="47" spans="2:23">
      <c r="B47" s="129" t="s">
        <v>285</v>
      </c>
      <c r="C47" s="36"/>
      <c r="D47" s="75" t="s">
        <v>109</v>
      </c>
      <c r="E47" s="36"/>
      <c r="F47" s="36">
        <v>29</v>
      </c>
      <c r="G47" s="36">
        <v>27</v>
      </c>
      <c r="H47" s="36"/>
      <c r="I47" s="36"/>
      <c r="J47" s="36"/>
      <c r="K47" s="36"/>
      <c r="L47" s="36"/>
      <c r="M47" s="49"/>
      <c r="N47" s="49"/>
      <c r="O47" s="20">
        <f>SUM(E47:N47)</f>
        <v>56</v>
      </c>
      <c r="P47" s="58">
        <f>COUNT(E47:N47)</f>
        <v>2</v>
      </c>
      <c r="Q47" s="20">
        <f>IF(P47&lt;6,0,+SMALL((E47,F47,G47,H47,I47,J47,K47,L47,M47,N47),1))</f>
        <v>0</v>
      </c>
      <c r="R47" s="20">
        <f>IF(P47&lt;7,0,+SMALL((E47,F47,G47,H47,I47,J47,K47,L47,M47,N47),2))</f>
        <v>0</v>
      </c>
      <c r="S47" s="20">
        <f>IF(P47&lt;8,0,+SMALL((E47,F47,G47,H47,I47,J47,K47,L47,M47,N47),3))</f>
        <v>0</v>
      </c>
      <c r="T47" s="20">
        <f>IF(P47&lt;9,0,+SMALL((E47,F47,G47,H47,I47,J47,K47,L47,M47,N47),4))</f>
        <v>0</v>
      </c>
      <c r="U47" s="20">
        <f>O47-Q47-R47-S47-T47</f>
        <v>56</v>
      </c>
      <c r="V47" s="7">
        <f>RANK(U47,$U$6:$U$78,0)</f>
        <v>42</v>
      </c>
      <c r="W47" s="13"/>
    </row>
    <row r="48" spans="2:23">
      <c r="B48" s="129" t="s">
        <v>154</v>
      </c>
      <c r="C48" s="36"/>
      <c r="D48" s="71" t="s">
        <v>107</v>
      </c>
      <c r="E48" s="36">
        <v>28</v>
      </c>
      <c r="F48" s="36"/>
      <c r="G48" s="36"/>
      <c r="H48" s="36"/>
      <c r="I48" s="36"/>
      <c r="J48" s="36">
        <v>24</v>
      </c>
      <c r="K48" s="36"/>
      <c r="L48" s="36"/>
      <c r="M48" s="36"/>
      <c r="N48" s="36"/>
      <c r="O48" s="20">
        <f>SUM(E48:N48)</f>
        <v>52</v>
      </c>
      <c r="P48" s="58">
        <f>COUNT(E48:N48)</f>
        <v>2</v>
      </c>
      <c r="Q48" s="20">
        <f>IF(P48&lt;6,0,+SMALL((E48,F48,G48,H48,I48,J48,K48,L48,M48,N48),1))</f>
        <v>0</v>
      </c>
      <c r="R48" s="20">
        <f>IF(P48&lt;7,0,+SMALL((E48,F48,G48,H48,I48,J48,K48,L48,M48,N48),2))</f>
        <v>0</v>
      </c>
      <c r="S48" s="20">
        <f>IF(P48&lt;8,0,+SMALL((E48,F48,G48,H48,I48,J48,K48,L48,M48,N48),3))</f>
        <v>0</v>
      </c>
      <c r="T48" s="20">
        <f>IF(P48&lt;9,0,+SMALL((E48,F48,G48,H48,I48,J48,K48,L48,M48,N48),4))</f>
        <v>0</v>
      </c>
      <c r="U48" s="20">
        <f>O48-Q48-R48-S48-T48</f>
        <v>52</v>
      </c>
      <c r="V48" s="7">
        <f>RANK(U48,$U$6:$U$78,0)</f>
        <v>43</v>
      </c>
      <c r="W48" s="13"/>
    </row>
    <row r="49" spans="2:23">
      <c r="B49" s="133" t="s">
        <v>162</v>
      </c>
      <c r="C49" s="36"/>
      <c r="D49" s="76" t="s">
        <v>16</v>
      </c>
      <c r="E49" s="36">
        <v>31</v>
      </c>
      <c r="F49" s="36"/>
      <c r="G49" s="36">
        <v>20</v>
      </c>
      <c r="H49" s="36"/>
      <c r="I49" s="36"/>
      <c r="J49" s="36"/>
      <c r="K49" s="36"/>
      <c r="L49" s="36"/>
      <c r="M49" s="36"/>
      <c r="N49" s="36"/>
      <c r="O49" s="20">
        <f>SUM(E49:N49)</f>
        <v>51</v>
      </c>
      <c r="P49" s="58">
        <f>COUNT(E49:N49)</f>
        <v>2</v>
      </c>
      <c r="Q49" s="20">
        <f>IF(P49&lt;6,0,+SMALL((E49,F49,G49,H49,I49,J49,K49,L49,M49,N49),1))</f>
        <v>0</v>
      </c>
      <c r="R49" s="20">
        <f>IF(P49&lt;7,0,+SMALL((E49,F49,G49,H49,I49,J49,K49,L49,M49,N49),2))</f>
        <v>0</v>
      </c>
      <c r="S49" s="20">
        <f>IF(P49&lt;8,0,+SMALL((E49,F49,G49,H49,I49,J49,K49,L49,M49,N49),3))</f>
        <v>0</v>
      </c>
      <c r="T49" s="20">
        <f>IF(P49&lt;9,0,+SMALL((E49,F49,G49,H49,I49,J49,K49,L49,M49,N49),4))</f>
        <v>0</v>
      </c>
      <c r="U49" s="20">
        <f>O49-Q49-R49-S49-T49</f>
        <v>51</v>
      </c>
      <c r="V49" s="7">
        <f>RANK(U49,$U$6:$U$78,0)</f>
        <v>44</v>
      </c>
      <c r="W49" s="13"/>
    </row>
    <row r="50" spans="2:23">
      <c r="B50" s="129" t="s">
        <v>193</v>
      </c>
      <c r="C50" s="36"/>
      <c r="D50" s="46" t="s">
        <v>22</v>
      </c>
      <c r="E50" s="36">
        <v>25</v>
      </c>
      <c r="F50" s="36">
        <v>23</v>
      </c>
      <c r="G50" s="36"/>
      <c r="H50" s="36"/>
      <c r="I50" s="36"/>
      <c r="J50" s="36"/>
      <c r="K50" s="36"/>
      <c r="L50" s="36"/>
      <c r="M50" s="36"/>
      <c r="N50" s="36"/>
      <c r="O50" s="20">
        <f>SUM(E50:N50)</f>
        <v>48</v>
      </c>
      <c r="P50" s="58">
        <f>COUNT(E50:N50)</f>
        <v>2</v>
      </c>
      <c r="Q50" s="20">
        <f>IF(P50&lt;6,0,+SMALL((E50,F50,G50,H50,I50,J50,K50,L50,M50,N50),1))</f>
        <v>0</v>
      </c>
      <c r="R50" s="20">
        <f>IF(P50&lt;7,0,+SMALL((E50,F50,G50,H50,I50,J50,K50,L50,M50,N50),2))</f>
        <v>0</v>
      </c>
      <c r="S50" s="20">
        <f>IF(P50&lt;8,0,+SMALL((E50,F50,G50,H50,I50,J50,K50,L50,M50,N50),3))</f>
        <v>0</v>
      </c>
      <c r="T50" s="20">
        <f>IF(P50&lt;9,0,+SMALL((E50,F50,G50,H50,I50,J50,K50,L50,M50,N50),4))</f>
        <v>0</v>
      </c>
      <c r="U50" s="20">
        <f>O50-Q50-R50-S50-T50</f>
        <v>48</v>
      </c>
      <c r="V50" s="7">
        <f>RANK(U50,$U$6:$U$78,0)</f>
        <v>45</v>
      </c>
      <c r="W50" s="13"/>
    </row>
    <row r="51" spans="2:23">
      <c r="B51" s="129" t="s">
        <v>29</v>
      </c>
      <c r="C51" s="36"/>
      <c r="D51" s="44" t="s">
        <v>5</v>
      </c>
      <c r="E51" s="36"/>
      <c r="F51" s="36"/>
      <c r="G51" s="36">
        <v>20</v>
      </c>
      <c r="H51" s="36">
        <v>25</v>
      </c>
      <c r="I51" s="36"/>
      <c r="J51" s="36"/>
      <c r="K51" s="36"/>
      <c r="L51" s="36"/>
      <c r="M51" s="36"/>
      <c r="N51" s="36"/>
      <c r="O51" s="20">
        <f>SUM(E51:N51)</f>
        <v>45</v>
      </c>
      <c r="P51" s="58">
        <f>COUNT(E51:N51)</f>
        <v>2</v>
      </c>
      <c r="Q51" s="20">
        <f>IF(P51&lt;6,0,+SMALL((E51,F51,G51,H51,I51,J51,K51,L51,M51,N51),1))</f>
        <v>0</v>
      </c>
      <c r="R51" s="20">
        <f>IF(P51&lt;7,0,+SMALL((E51,F51,G51,H51,I51,J51,K51,L51,M51,N51),2))</f>
        <v>0</v>
      </c>
      <c r="S51" s="20">
        <f>IF(P51&lt;8,0,+SMALL((E51,F51,G51,H51,I51,J51,K51,L51,M51,N51),3))</f>
        <v>0</v>
      </c>
      <c r="T51" s="20">
        <f>IF(P51&lt;9,0,+SMALL((E51,F51,G51,H51,I51,J51,K51,L51,M51,N51),4))</f>
        <v>0</v>
      </c>
      <c r="U51" s="20">
        <f>O51-Q51-R51-S51-T51</f>
        <v>45</v>
      </c>
      <c r="V51" s="7">
        <f>RANK(U51,$U$6:$U$78,0)</f>
        <v>46</v>
      </c>
      <c r="W51" s="13"/>
    </row>
    <row r="52" spans="2:23">
      <c r="B52" s="129" t="s">
        <v>290</v>
      </c>
      <c r="C52" s="36"/>
      <c r="D52" s="119" t="s">
        <v>232</v>
      </c>
      <c r="E52" s="36"/>
      <c r="F52" s="36"/>
      <c r="G52" s="36">
        <v>22</v>
      </c>
      <c r="H52" s="36">
        <v>19</v>
      </c>
      <c r="I52" s="36"/>
      <c r="J52" s="36"/>
      <c r="K52" s="36"/>
      <c r="L52" s="36"/>
      <c r="M52" s="49"/>
      <c r="N52" s="49"/>
      <c r="O52" s="20">
        <f>SUM(E52:N52)</f>
        <v>41</v>
      </c>
      <c r="P52" s="58">
        <f>COUNT(E52:N52)</f>
        <v>2</v>
      </c>
      <c r="Q52" s="20">
        <f>IF(P52&lt;6,0,+SMALL((E52,F52,G52,H52,I52,J52,K52,L52,M52,N52),1))</f>
        <v>0</v>
      </c>
      <c r="R52" s="20">
        <f>IF(P52&lt;7,0,+SMALL((E52,F52,G52,H52,I52,J52,K52,L52,M52,N52),2))</f>
        <v>0</v>
      </c>
      <c r="S52" s="20">
        <f>IF(P52&lt;8,0,+SMALL((E52,F52,G52,H52,I52,J52,K52,L52,M52,N52),3))</f>
        <v>0</v>
      </c>
      <c r="T52" s="20">
        <f>IF(P52&lt;9,0,+SMALL((E52,F52,G52,H52,I52,J52,K52,L52,M52,N52),4))</f>
        <v>0</v>
      </c>
      <c r="U52" s="20">
        <f>O52-Q52-R52-S52-T52</f>
        <v>41</v>
      </c>
      <c r="V52" s="7">
        <f>RANK(U52,$U$6:$U$78,0)</f>
        <v>47</v>
      </c>
      <c r="W52" s="13"/>
    </row>
    <row r="53" spans="2:23">
      <c r="B53" s="129" t="s">
        <v>146</v>
      </c>
      <c r="C53" s="36"/>
      <c r="D53" s="71" t="s">
        <v>107</v>
      </c>
      <c r="E53" s="36"/>
      <c r="F53" s="36">
        <v>0</v>
      </c>
      <c r="G53" s="36"/>
      <c r="H53" s="36"/>
      <c r="I53" s="36"/>
      <c r="J53" s="36">
        <v>40</v>
      </c>
      <c r="K53" s="36"/>
      <c r="L53" s="36"/>
      <c r="M53" s="36"/>
      <c r="N53" s="36"/>
      <c r="O53" s="20">
        <f>SUM(E53:N53)</f>
        <v>40</v>
      </c>
      <c r="P53" s="58">
        <f>COUNT(E53:N53)</f>
        <v>2</v>
      </c>
      <c r="Q53" s="20">
        <f>IF(P53&lt;6,0,+SMALL((E53,F53,G53,H53,I53,J53,K53,L53,M53,N53),1))</f>
        <v>0</v>
      </c>
      <c r="R53" s="20">
        <f>IF(P53&lt;7,0,+SMALL((E53,F53,G53,H53,I53,J53,K53,L53,M53,N53),2))</f>
        <v>0</v>
      </c>
      <c r="S53" s="20">
        <f>IF(P53&lt;8,0,+SMALL((E53,F53,G53,H53,I53,J53,K53,L53,M53,N53),3))</f>
        <v>0</v>
      </c>
      <c r="T53" s="20">
        <f>IF(P53&lt;9,0,+SMALL((E53,F53,G53,H53,I53,J53,K53,L53,M53,N53),4))</f>
        <v>0</v>
      </c>
      <c r="U53" s="20">
        <f>O53-Q53-R53-S53-T53</f>
        <v>40</v>
      </c>
      <c r="V53" s="7">
        <f>RANK(U53,$U$6:$U$78,0)</f>
        <v>48</v>
      </c>
      <c r="W53" s="13"/>
    </row>
    <row r="54" spans="2:23">
      <c r="B54" s="129" t="s">
        <v>348</v>
      </c>
      <c r="C54" s="36"/>
      <c r="D54" s="71" t="s">
        <v>107</v>
      </c>
      <c r="E54" s="36"/>
      <c r="F54" s="36"/>
      <c r="G54" s="36"/>
      <c r="H54" s="36"/>
      <c r="I54" s="36"/>
      <c r="J54" s="36"/>
      <c r="K54" s="36"/>
      <c r="L54" s="36"/>
      <c r="M54" s="36">
        <v>39</v>
      </c>
      <c r="N54" s="36"/>
      <c r="O54" s="20">
        <f>SUM(E54:N54)</f>
        <v>39</v>
      </c>
      <c r="P54" s="58">
        <f>COUNT(E54:N54)</f>
        <v>1</v>
      </c>
      <c r="Q54" s="20">
        <f>IF(P54&lt;6,0,+SMALL((E54,F54,G54,H54,I54,J54,K54,L54,M54,N54),1))</f>
        <v>0</v>
      </c>
      <c r="R54" s="20">
        <f>IF(P54&lt;7,0,+SMALL((E54,F54,G54,H54,I54,J54,K54,L54,M54,N54),2))</f>
        <v>0</v>
      </c>
      <c r="S54" s="20">
        <f>IF(P54&lt;8,0,+SMALL((E54,F54,G54,H54,I54,J54,K54,L54,M54,N54),3))</f>
        <v>0</v>
      </c>
      <c r="T54" s="20">
        <f>IF(P54&lt;9,0,+SMALL((E54,F54,G54,H54,I54,J54,K54,L54,M54,N54),4))</f>
        <v>0</v>
      </c>
      <c r="U54" s="20">
        <f>O54-Q54-R54-S54-T54</f>
        <v>39</v>
      </c>
      <c r="V54" s="7">
        <f>RANK(U54,$U$6:$U$78,0)</f>
        <v>49</v>
      </c>
      <c r="W54" s="13"/>
    </row>
    <row r="55" spans="2:23">
      <c r="B55" s="129" t="s">
        <v>27</v>
      </c>
      <c r="C55" s="36"/>
      <c r="D55" s="46" t="s">
        <v>22</v>
      </c>
      <c r="E55" s="36"/>
      <c r="F55" s="36"/>
      <c r="G55" s="36"/>
      <c r="H55" s="36"/>
      <c r="I55" s="36">
        <v>38</v>
      </c>
      <c r="J55" s="36"/>
      <c r="K55" s="36"/>
      <c r="L55" s="36"/>
      <c r="M55" s="36"/>
      <c r="N55" s="36"/>
      <c r="O55" s="20">
        <f>SUM(E55:N55)</f>
        <v>38</v>
      </c>
      <c r="P55" s="58">
        <f>COUNT(E55:N55)</f>
        <v>1</v>
      </c>
      <c r="Q55" s="20">
        <f>IF(P55&lt;6,0,+SMALL((E55,F55,G55,H55,I55,J55,K55,L55,M55,N55),1))</f>
        <v>0</v>
      </c>
      <c r="R55" s="20">
        <f>IF(P55&lt;7,0,+SMALL((E55,F55,G55,H55,I55,J55,K55,L55,M55,N55),2))</f>
        <v>0</v>
      </c>
      <c r="S55" s="20">
        <f>IF(P55&lt;8,0,+SMALL((E55,F55,G55,H55,I55,J55,K55,L55,M55,N55),3))</f>
        <v>0</v>
      </c>
      <c r="T55" s="20">
        <f>IF(P55&lt;9,0,+SMALL((E55,F55,G55,H55,I55,J55,K55,L55,M55,N55),4))</f>
        <v>0</v>
      </c>
      <c r="U55" s="20">
        <f>O55-Q55-R55-S55-T55</f>
        <v>38</v>
      </c>
      <c r="V55" s="7">
        <f>RANK(U55,$U$6:$U$78,0)</f>
        <v>50</v>
      </c>
      <c r="W55" s="13"/>
    </row>
    <row r="56" spans="2:23">
      <c r="B56" s="129" t="s">
        <v>145</v>
      </c>
      <c r="C56" s="36"/>
      <c r="D56" s="71" t="s">
        <v>107</v>
      </c>
      <c r="E56" s="36">
        <v>37</v>
      </c>
      <c r="F56" s="36"/>
      <c r="G56" s="36"/>
      <c r="H56" s="36"/>
      <c r="I56" s="36"/>
      <c r="J56" s="36"/>
      <c r="K56" s="36"/>
      <c r="L56" s="36"/>
      <c r="M56" s="36"/>
      <c r="N56" s="36"/>
      <c r="O56" s="20">
        <f>SUM(E56:N56)</f>
        <v>37</v>
      </c>
      <c r="P56" s="58">
        <f>COUNT(E56:N56)</f>
        <v>1</v>
      </c>
      <c r="Q56" s="20">
        <f>IF(P56&lt;6,0,+SMALL((E56,F56,G56,H56,I56,J56,K56,L56,M56,N56),1))</f>
        <v>0</v>
      </c>
      <c r="R56" s="20">
        <f>IF(P56&lt;7,0,+SMALL((E56,F56,G56,H56,I56,J56,K56,L56,M56,N56),2))</f>
        <v>0</v>
      </c>
      <c r="S56" s="20">
        <f>IF(P56&lt;8,0,+SMALL((E56,F56,G56,H56,I56,J56,K56,L56,M56,N56),3))</f>
        <v>0</v>
      </c>
      <c r="T56" s="20">
        <f>IF(P56&lt;9,0,+SMALL((E56,F56,G56,H56,I56,J56,K56,L56,M56,N56),4))</f>
        <v>0</v>
      </c>
      <c r="U56" s="20">
        <f>O56-Q56-R56-S56-T56</f>
        <v>37</v>
      </c>
      <c r="V56" s="7">
        <f>RANK(U56,$U$6:$U$78,0)</f>
        <v>51</v>
      </c>
      <c r="W56" s="13"/>
    </row>
    <row r="57" spans="2:23">
      <c r="B57" s="129" t="s">
        <v>315</v>
      </c>
      <c r="C57" s="36"/>
      <c r="D57" s="44" t="s">
        <v>5</v>
      </c>
      <c r="E57" s="36"/>
      <c r="F57" s="36"/>
      <c r="G57" s="36"/>
      <c r="H57" s="36">
        <v>36</v>
      </c>
      <c r="I57" s="36"/>
      <c r="J57" s="36"/>
      <c r="K57" s="36"/>
      <c r="L57" s="36"/>
      <c r="M57" s="36"/>
      <c r="N57" s="36"/>
      <c r="O57" s="20">
        <f>SUM(E57:N57)</f>
        <v>36</v>
      </c>
      <c r="P57" s="58">
        <f>COUNT(E57:N57)</f>
        <v>1</v>
      </c>
      <c r="Q57" s="20">
        <f>IF(P57&lt;6,0,+SMALL((E57,F57,G57,H57,I57,J57,K57,L57,M57,N57),1))</f>
        <v>0</v>
      </c>
      <c r="R57" s="20">
        <f>IF(P57&lt;7,0,+SMALL((E57,F57,G57,H57,I57,J57,K57,L57,M57,N57),2))</f>
        <v>0</v>
      </c>
      <c r="S57" s="20">
        <f>IF(P57&lt;8,0,+SMALL((E57,F57,G57,H57,I57,J57,K57,L57,M57,N57),3))</f>
        <v>0</v>
      </c>
      <c r="T57" s="20">
        <f>IF(P57&lt;9,0,+SMALL((E57,F57,G57,H57,I57,J57,K57,L57,M57,N57),4))</f>
        <v>0</v>
      </c>
      <c r="U57" s="20">
        <f>O57-Q57-R57-S57-T57</f>
        <v>36</v>
      </c>
      <c r="V57" s="7">
        <f>RANK(U57,$U$6:$U$78,0)</f>
        <v>52</v>
      </c>
      <c r="W57" s="13"/>
    </row>
    <row r="58" spans="2:23">
      <c r="B58" s="129" t="s">
        <v>172</v>
      </c>
      <c r="C58" s="36"/>
      <c r="D58" s="71" t="s">
        <v>107</v>
      </c>
      <c r="E58" s="36"/>
      <c r="F58" s="36"/>
      <c r="G58" s="36"/>
      <c r="H58" s="36"/>
      <c r="I58" s="36"/>
      <c r="J58" s="36">
        <v>35</v>
      </c>
      <c r="K58" s="36"/>
      <c r="L58" s="36"/>
      <c r="M58" s="36"/>
      <c r="N58" s="36"/>
      <c r="O58" s="20">
        <f>SUM(E58:N58)</f>
        <v>35</v>
      </c>
      <c r="P58" s="58">
        <f>COUNT(E58:N58)</f>
        <v>1</v>
      </c>
      <c r="Q58" s="20">
        <f>IF(P58&lt;6,0,+SMALL((E58,F58,G58,H58,I58,J58,K58,L58,M58,N58),1))</f>
        <v>0</v>
      </c>
      <c r="R58" s="20">
        <f>IF(P58&lt;7,0,+SMALL((E58,F58,G58,H58,I58,J58,K58,L58,M58,N58),2))</f>
        <v>0</v>
      </c>
      <c r="S58" s="20">
        <f>IF(P58&lt;8,0,+SMALL((E58,F58,G58,H58,I58,J58,K58,L58,M58,N58),3))</f>
        <v>0</v>
      </c>
      <c r="T58" s="20">
        <f>IF(P58&lt;9,0,+SMALL((E58,F58,G58,H58,I58,J58,K58,L58,M58,N58),4))</f>
        <v>0</v>
      </c>
      <c r="U58" s="20">
        <f>O58-Q58-R58-S58-T58</f>
        <v>35</v>
      </c>
      <c r="V58" s="7">
        <f>RANK(U58,$U$6:$U$78,0)</f>
        <v>53</v>
      </c>
      <c r="W58" s="13"/>
    </row>
    <row r="59" spans="2:23">
      <c r="B59" s="129" t="s">
        <v>329</v>
      </c>
      <c r="C59" s="36"/>
      <c r="D59" s="75" t="s">
        <v>109</v>
      </c>
      <c r="E59" s="36"/>
      <c r="F59" s="36"/>
      <c r="G59" s="36"/>
      <c r="H59" s="36"/>
      <c r="I59" s="36">
        <v>35</v>
      </c>
      <c r="J59" s="36"/>
      <c r="K59" s="36"/>
      <c r="L59" s="36"/>
      <c r="M59" s="49"/>
      <c r="N59" s="49"/>
      <c r="O59" s="20">
        <f>SUM(E59:N59)</f>
        <v>35</v>
      </c>
      <c r="P59" s="58">
        <f>COUNT(E59:N59)</f>
        <v>1</v>
      </c>
      <c r="Q59" s="20">
        <f>IF(P59&lt;6,0,+SMALL((E59,F59,G59,H59,I59,J59,K59,L59,M59,N59),1))</f>
        <v>0</v>
      </c>
      <c r="R59" s="20">
        <f>IF(P59&lt;7,0,+SMALL((E59,F59,G59,H59,I59,J59,K59,L59,M59,N59),2))</f>
        <v>0</v>
      </c>
      <c r="S59" s="20">
        <f>IF(P59&lt;8,0,+SMALL((E59,F59,G59,H59,I59,J59,K59,L59,M59,N59),3))</f>
        <v>0</v>
      </c>
      <c r="T59" s="20">
        <f>IF(P59&lt;9,0,+SMALL((E59,F59,G59,H59,I59,J59,K59,L59,M59,N59),4))</f>
        <v>0</v>
      </c>
      <c r="U59" s="20">
        <f>O59-Q59-R59-S59-T59</f>
        <v>35</v>
      </c>
      <c r="V59" s="7">
        <f>RANK(U59,$U$6:$U$78,0)</f>
        <v>53</v>
      </c>
      <c r="W59" s="13"/>
    </row>
    <row r="60" spans="2:23">
      <c r="B60" s="129" t="s">
        <v>177</v>
      </c>
      <c r="C60" s="36"/>
      <c r="D60" s="78" t="s">
        <v>11</v>
      </c>
      <c r="E60" s="36"/>
      <c r="F60" s="36"/>
      <c r="G60" s="36">
        <v>35</v>
      </c>
      <c r="H60" s="36"/>
      <c r="I60" s="36"/>
      <c r="J60" s="36"/>
      <c r="K60" s="36"/>
      <c r="L60" s="36"/>
      <c r="M60" s="49"/>
      <c r="N60" s="49"/>
      <c r="O60" s="20">
        <f>SUM(E60:N60)</f>
        <v>35</v>
      </c>
      <c r="P60" s="58">
        <f>COUNT(E60:N60)</f>
        <v>1</v>
      </c>
      <c r="Q60" s="20">
        <f>IF(P60&lt;6,0,+SMALL((E60,F60,G60,H60,I60,J60,K60,L60,M60,N60),1))</f>
        <v>0</v>
      </c>
      <c r="R60" s="20">
        <f>IF(P60&lt;7,0,+SMALL((E60,F60,G60,H60,I60,J60,K60,L60,M60,N60),2))</f>
        <v>0</v>
      </c>
      <c r="S60" s="20">
        <f>IF(P60&lt;8,0,+SMALL((E60,F60,G60,H60,I60,J60,K60,L60,M60,N60),3))</f>
        <v>0</v>
      </c>
      <c r="T60" s="20">
        <f>IF(P60&lt;9,0,+SMALL((E60,F60,G60,H60,I60,J60,K60,L60,M60,N60),4))</f>
        <v>0</v>
      </c>
      <c r="U60" s="20">
        <f>O60-Q60-R60-S60-T60</f>
        <v>35</v>
      </c>
      <c r="V60" s="7">
        <f>RANK(U60,$U$6:$U$78,0)</f>
        <v>53</v>
      </c>
      <c r="W60" s="13"/>
    </row>
    <row r="61" spans="2:23">
      <c r="B61" s="129" t="s">
        <v>171</v>
      </c>
      <c r="C61" s="36"/>
      <c r="D61" s="71" t="s">
        <v>107</v>
      </c>
      <c r="E61" s="36"/>
      <c r="F61" s="36"/>
      <c r="G61" s="36"/>
      <c r="H61" s="36"/>
      <c r="I61" s="36"/>
      <c r="J61" s="36">
        <v>34</v>
      </c>
      <c r="K61" s="36"/>
      <c r="L61" s="36"/>
      <c r="M61" s="36"/>
      <c r="N61" s="36"/>
      <c r="O61" s="20">
        <f>SUM(E61:N61)</f>
        <v>34</v>
      </c>
      <c r="P61" s="58">
        <f>COUNT(E61:N61)</f>
        <v>1</v>
      </c>
      <c r="Q61" s="20">
        <f>IF(P61&lt;6,0,+SMALL((E61,F61,G61,H61,I61,J61,K61,L61,M61,N61),1))</f>
        <v>0</v>
      </c>
      <c r="R61" s="20">
        <f>IF(P61&lt;7,0,+SMALL((E61,F61,G61,H61,I61,J61,K61,L61,M61,N61),2))</f>
        <v>0</v>
      </c>
      <c r="S61" s="20">
        <f>IF(P61&lt;8,0,+SMALL((E61,F61,G61,H61,I61,J61,K61,L61,M61,N61),3))</f>
        <v>0</v>
      </c>
      <c r="T61" s="20">
        <f>IF(P61&lt;9,0,+SMALL((E61,F61,G61,H61,I61,J61,K61,L61,M61,N61),4))</f>
        <v>0</v>
      </c>
      <c r="U61" s="20">
        <f>O61-Q61-R61-S61-T61</f>
        <v>34</v>
      </c>
      <c r="V61" s="7">
        <f>RANK(U61,$U$6:$U$78,0)</f>
        <v>56</v>
      </c>
      <c r="W61" s="13"/>
    </row>
    <row r="62" spans="2:23">
      <c r="B62" s="129" t="s">
        <v>204</v>
      </c>
      <c r="C62" s="36"/>
      <c r="D62" s="71" t="s">
        <v>107</v>
      </c>
      <c r="E62" s="36"/>
      <c r="F62" s="36"/>
      <c r="G62" s="36"/>
      <c r="H62" s="36"/>
      <c r="I62" s="36"/>
      <c r="J62" s="36">
        <v>33</v>
      </c>
      <c r="K62" s="36"/>
      <c r="L62" s="36"/>
      <c r="M62" s="36"/>
      <c r="N62" s="36"/>
      <c r="O62" s="20">
        <f>SUM(E62:N62)</f>
        <v>33</v>
      </c>
      <c r="P62" s="58">
        <f>COUNT(E62:N62)</f>
        <v>1</v>
      </c>
      <c r="Q62" s="20">
        <f>IF(P62&lt;6,0,+SMALL((E62,F62,G62,H62,I62,J62,K62,L62,M62,N62),1))</f>
        <v>0</v>
      </c>
      <c r="R62" s="20">
        <f>IF(P62&lt;7,0,+SMALL((E62,F62,G62,H62,I62,J62,K62,L62,M62,N62),2))</f>
        <v>0</v>
      </c>
      <c r="S62" s="20">
        <f>IF(P62&lt;8,0,+SMALL((E62,F62,G62,H62,I62,J62,K62,L62,M62,N62),3))</f>
        <v>0</v>
      </c>
      <c r="T62" s="20">
        <f>IF(P62&lt;9,0,+SMALL((E62,F62,G62,H62,I62,J62,K62,L62,M62,N62),4))</f>
        <v>0</v>
      </c>
      <c r="U62" s="20">
        <f>O62-Q62-R62-S62-T62</f>
        <v>33</v>
      </c>
      <c r="V62" s="7">
        <f>RANK(U62,$U$6:$U$78,0)</f>
        <v>57</v>
      </c>
      <c r="W62" s="13"/>
    </row>
    <row r="63" spans="2:23">
      <c r="B63" s="129" t="s">
        <v>284</v>
      </c>
      <c r="C63" s="36"/>
      <c r="D63" s="47" t="s">
        <v>50</v>
      </c>
      <c r="E63" s="36"/>
      <c r="F63" s="36">
        <v>33</v>
      </c>
      <c r="G63" s="36"/>
      <c r="H63" s="36"/>
      <c r="I63" s="36"/>
      <c r="J63" s="36"/>
      <c r="K63" s="36"/>
      <c r="L63" s="36"/>
      <c r="M63" s="36"/>
      <c r="N63" s="36"/>
      <c r="O63" s="20">
        <f>SUM(E63:N63)</f>
        <v>33</v>
      </c>
      <c r="P63" s="58">
        <f>COUNT(E63:N63)</f>
        <v>1</v>
      </c>
      <c r="Q63" s="20">
        <f>IF(P63&lt;6,0,+SMALL((E63,F63,G63,H63,I63,J63,K63,L63,M63,N63),1))</f>
        <v>0</v>
      </c>
      <c r="R63" s="20">
        <f>IF(P63&lt;7,0,+SMALL((E63,F63,G63,H63,I63,J63,K63,L63,M63,N63),2))</f>
        <v>0</v>
      </c>
      <c r="S63" s="20">
        <f>IF(P63&lt;8,0,+SMALL((E63,F63,G63,H63,I63,J63,K63,L63,M63,N63),3))</f>
        <v>0</v>
      </c>
      <c r="T63" s="20">
        <f>IF(P63&lt;9,0,+SMALL((E63,F63,G63,H63,I63,J63,K63,L63,M63,N63),4))</f>
        <v>0</v>
      </c>
      <c r="U63" s="20">
        <f>O63-Q63-R63-S63-T63</f>
        <v>33</v>
      </c>
      <c r="V63" s="7">
        <f>RANK(U63,$U$6:$U$78,0)</f>
        <v>57</v>
      </c>
      <c r="W63" s="13"/>
    </row>
    <row r="64" spans="2:23">
      <c r="B64" s="129" t="s">
        <v>81</v>
      </c>
      <c r="C64" s="36"/>
      <c r="D64" s="76" t="s">
        <v>16</v>
      </c>
      <c r="E64" s="36">
        <v>31</v>
      </c>
      <c r="F64" s="36"/>
      <c r="G64" s="36"/>
      <c r="H64" s="36"/>
      <c r="I64" s="36"/>
      <c r="J64" s="36"/>
      <c r="K64" s="36"/>
      <c r="L64" s="36"/>
      <c r="M64" s="36"/>
      <c r="N64" s="36"/>
      <c r="O64" s="20">
        <f>SUM(E64:N64)</f>
        <v>31</v>
      </c>
      <c r="P64" s="58">
        <f>COUNT(E64:N64)</f>
        <v>1</v>
      </c>
      <c r="Q64" s="20">
        <f>IF(P64&lt;6,0,+SMALL((E64,F64,G64,H64,I64,J64,K64,L64,M64,N64),1))</f>
        <v>0</v>
      </c>
      <c r="R64" s="20">
        <f>IF(P64&lt;7,0,+SMALL((E64,F64,G64,H64,I64,J64,K64,L64,M64,N64),2))</f>
        <v>0</v>
      </c>
      <c r="S64" s="20">
        <f>IF(P64&lt;8,0,+SMALL((E64,F64,G64,H64,I64,J64,K64,L64,M64,N64),3))</f>
        <v>0</v>
      </c>
      <c r="T64" s="20">
        <f>IF(P64&lt;9,0,+SMALL((E64,F64,G64,H64,I64,J64,K64,L64,M64,N64),4))</f>
        <v>0</v>
      </c>
      <c r="U64" s="20">
        <f>O64-Q64-R64-S64-T64</f>
        <v>31</v>
      </c>
      <c r="V64" s="7">
        <f>RANK(U64,$U$6:$U$78,0)</f>
        <v>59</v>
      </c>
      <c r="W64" s="13"/>
    </row>
    <row r="65" spans="2:23">
      <c r="B65" s="129" t="s">
        <v>187</v>
      </c>
      <c r="C65" s="36"/>
      <c r="D65" s="44" t="s">
        <v>5</v>
      </c>
      <c r="E65" s="36">
        <v>30</v>
      </c>
      <c r="F65" s="36"/>
      <c r="G65" s="36"/>
      <c r="H65" s="36"/>
      <c r="I65" s="36"/>
      <c r="J65" s="36"/>
      <c r="K65" s="36"/>
      <c r="L65" s="36"/>
      <c r="M65" s="36"/>
      <c r="N65" s="36"/>
      <c r="O65" s="20">
        <f>SUM(E65:N65)</f>
        <v>30</v>
      </c>
      <c r="P65" s="58">
        <f>COUNT(E65:N65)</f>
        <v>1</v>
      </c>
      <c r="Q65" s="20">
        <f>IF(P65&lt;6,0,+SMALL((E65,F65,G65,H65,I65,J65,K65,L65,M65,N65),1))</f>
        <v>0</v>
      </c>
      <c r="R65" s="20">
        <f>IF(P65&lt;7,0,+SMALL((E65,F65,G65,H65,I65,J65,K65,L65,M65,N65),2))</f>
        <v>0</v>
      </c>
      <c r="S65" s="20">
        <f>IF(P65&lt;8,0,+SMALL((E65,F65,G65,H65,I65,J65,K65,L65,M65,N65),3))</f>
        <v>0</v>
      </c>
      <c r="T65" s="20">
        <f>IF(P65&lt;9,0,+SMALL((E65,F65,G65,H65,I65,J65,K65,L65,M65,N65),4))</f>
        <v>0</v>
      </c>
      <c r="U65" s="20">
        <f>O65-Q65-R65-S65-T65</f>
        <v>30</v>
      </c>
      <c r="V65" s="7">
        <f>RANK(U65,$U$6:$U$78,0)</f>
        <v>60</v>
      </c>
      <c r="W65" s="13"/>
    </row>
    <row r="66" spans="2:23">
      <c r="B66" s="129" t="s">
        <v>124</v>
      </c>
      <c r="C66" s="36"/>
      <c r="D66" s="71" t="s">
        <v>107</v>
      </c>
      <c r="E66" s="36"/>
      <c r="F66" s="36">
        <v>0</v>
      </c>
      <c r="G66" s="36"/>
      <c r="H66" s="36"/>
      <c r="I66" s="36"/>
      <c r="J66" s="36">
        <v>29</v>
      </c>
      <c r="K66" s="36"/>
      <c r="L66" s="36"/>
      <c r="M66" s="36"/>
      <c r="N66" s="36"/>
      <c r="O66" s="20">
        <f>SUM(E66:N66)</f>
        <v>29</v>
      </c>
      <c r="P66" s="58">
        <v>0</v>
      </c>
      <c r="Q66" s="20">
        <f>IF(P66&lt;6,0,+SMALL((E66,F66,G66,H66,I66,J66,K66,L66,M66,N66),1))</f>
        <v>0</v>
      </c>
      <c r="R66" s="20">
        <f>IF(P66&lt;7,0,+SMALL((E66,F66,G66,H66,I66,J66,K66,L66,M66,N66),2))</f>
        <v>0</v>
      </c>
      <c r="S66" s="20">
        <f>IF(P66&lt;8,0,+SMALL((E66,F66,G66,H66,I66,J66,K66,L66,M66,N66),3))</f>
        <v>0</v>
      </c>
      <c r="T66" s="20">
        <f>IF(P66&lt;9,0,+SMALL((E66,F66,G66,H66,I66,J66,K66,L66,M66,N66),4))</f>
        <v>0</v>
      </c>
      <c r="U66" s="20">
        <f>O66-Q66-R66-S66-T66</f>
        <v>29</v>
      </c>
      <c r="V66" s="7">
        <f>RANK(U66,$U$6:$U$78,0)</f>
        <v>61</v>
      </c>
      <c r="W66" s="13"/>
    </row>
    <row r="67" spans="2:23">
      <c r="B67" s="129" t="s">
        <v>340</v>
      </c>
      <c r="C67" s="36"/>
      <c r="D67" s="44" t="s">
        <v>5</v>
      </c>
      <c r="E67" s="36"/>
      <c r="F67" s="36"/>
      <c r="G67" s="36"/>
      <c r="H67" s="36"/>
      <c r="I67" s="36"/>
      <c r="J67" s="36"/>
      <c r="K67" s="36">
        <v>29</v>
      </c>
      <c r="L67" s="36"/>
      <c r="M67" s="36"/>
      <c r="N67" s="36"/>
      <c r="O67" s="20">
        <f>SUM(E67:N67)</f>
        <v>29</v>
      </c>
      <c r="P67" s="58">
        <f>COUNT(E67:N67)</f>
        <v>1</v>
      </c>
      <c r="Q67" s="20">
        <f>IF(P67&lt;6,0,+SMALL((E67,F67,G67,H67,I67,J67,K67,L67,M67,N67),1))</f>
        <v>0</v>
      </c>
      <c r="R67" s="20">
        <f>IF(P67&lt;7,0,+SMALL((E67,F67,G67,H67,I67,J67,K67,L67,M67,N67),2))</f>
        <v>0</v>
      </c>
      <c r="S67" s="20">
        <f>IF(P67&lt;8,0,+SMALL((E67,F67,G67,H67,I67,J67,K67,L67,M67,N67),3))</f>
        <v>0</v>
      </c>
      <c r="T67" s="20">
        <f>IF(P67&lt;9,0,+SMALL((E67,F67,G67,H67,I67,J67,K67,L67,M67,N67),4))</f>
        <v>0</v>
      </c>
      <c r="U67" s="20">
        <f>O67-Q67-R67-S67-T67</f>
        <v>29</v>
      </c>
      <c r="V67" s="7">
        <f>RANK(U67,$U$6:$U$78,0)</f>
        <v>61</v>
      </c>
      <c r="W67" s="13"/>
    </row>
    <row r="68" spans="2:23">
      <c r="B68" s="129" t="s">
        <v>330</v>
      </c>
      <c r="C68" s="36"/>
      <c r="D68" s="128" t="s">
        <v>236</v>
      </c>
      <c r="E68" s="36"/>
      <c r="F68" s="36"/>
      <c r="G68" s="36"/>
      <c r="H68" s="36"/>
      <c r="I68" s="36"/>
      <c r="J68" s="36">
        <v>28</v>
      </c>
      <c r="K68" s="36"/>
      <c r="L68" s="36"/>
      <c r="M68" s="36"/>
      <c r="N68" s="36"/>
      <c r="O68" s="20">
        <f>SUM(E68:N68)</f>
        <v>28</v>
      </c>
      <c r="P68" s="58">
        <f>COUNT(E68:N68)</f>
        <v>1</v>
      </c>
      <c r="Q68" s="20">
        <f>IF(P68&lt;6,0,+SMALL((E68,F68,G68,H68,I68,J68,K68,L68,M68,N68),1))</f>
        <v>0</v>
      </c>
      <c r="R68" s="20">
        <f>IF(P68&lt;7,0,+SMALL((E68,F68,G68,H68,I68,J68,K68,L68,M68,N68),2))</f>
        <v>0</v>
      </c>
      <c r="S68" s="20">
        <f>IF(P68&lt;8,0,+SMALL((E68,F68,G68,H68,I68,J68,K68,L68,M68,N68),3))</f>
        <v>0</v>
      </c>
      <c r="T68" s="20">
        <f>IF(P68&lt;9,0,+SMALL((E68,F68,G68,H68,I68,J68,K68,L68,M68,N68),4))</f>
        <v>0</v>
      </c>
      <c r="U68" s="20">
        <f>O68-Q68-R68-S68-T68</f>
        <v>28</v>
      </c>
      <c r="V68" s="7">
        <f>RANK(U68,$U$6:$U$78,0)</f>
        <v>63</v>
      </c>
    </row>
    <row r="69" spans="2:23">
      <c r="B69" s="129" t="s">
        <v>182</v>
      </c>
      <c r="C69" s="36"/>
      <c r="D69" s="86" t="s">
        <v>181</v>
      </c>
      <c r="E69" s="36">
        <v>27</v>
      </c>
      <c r="F69" s="36"/>
      <c r="G69" s="36"/>
      <c r="H69" s="36"/>
      <c r="I69" s="36"/>
      <c r="J69" s="36"/>
      <c r="K69" s="36"/>
      <c r="L69" s="36"/>
      <c r="M69" s="36"/>
      <c r="N69" s="36"/>
      <c r="O69" s="20">
        <f>SUM(E69:N69)</f>
        <v>27</v>
      </c>
      <c r="P69" s="58">
        <f>COUNT(E69:N69)</f>
        <v>1</v>
      </c>
      <c r="Q69" s="20">
        <f>IF(P69&lt;6,0,+SMALL((E69,F69,G69,H69,I69,J69,K69,L69,M69,N69),1))</f>
        <v>0</v>
      </c>
      <c r="R69" s="20">
        <f>IF(P69&lt;7,0,+SMALL((E69,F69,G69,H69,I69,J69,K69,L69,M69,N69),2))</f>
        <v>0</v>
      </c>
      <c r="S69" s="20">
        <f>IF(P69&lt;8,0,+SMALL((E69,F69,G69,H69,I69,J69,K69,L69,M69,N69),3))</f>
        <v>0</v>
      </c>
      <c r="T69" s="20">
        <f>IF(P69&lt;9,0,+SMALL((E69,F69,G69,H69,I69,J69,K69,L69,M69,N69),4))</f>
        <v>0</v>
      </c>
      <c r="U69" s="20">
        <f>O69-Q69-R69-S69-T69</f>
        <v>27</v>
      </c>
      <c r="V69" s="7">
        <f>RANK(U69,$U$6:$U$78,0)</f>
        <v>64</v>
      </c>
      <c r="W69" s="13"/>
    </row>
    <row r="70" spans="2:23">
      <c r="B70" s="129" t="s">
        <v>263</v>
      </c>
      <c r="C70" s="36"/>
      <c r="D70" s="71" t="s">
        <v>107</v>
      </c>
      <c r="E70" s="36">
        <v>26</v>
      </c>
      <c r="F70" s="36"/>
      <c r="G70" s="36"/>
      <c r="H70" s="36"/>
      <c r="I70" s="36"/>
      <c r="J70" s="36"/>
      <c r="K70" s="36"/>
      <c r="L70" s="36"/>
      <c r="M70" s="36"/>
      <c r="N70" s="36"/>
      <c r="O70" s="20">
        <f>SUM(E70:N70)</f>
        <v>26</v>
      </c>
      <c r="P70" s="58">
        <f>COUNT(E70:N70)</f>
        <v>1</v>
      </c>
      <c r="Q70" s="20">
        <f>IF(P70&lt;6,0,+SMALL((E70,F70,G70,H70,I70,J70,K70,L70,M70,N70),1))</f>
        <v>0</v>
      </c>
      <c r="R70" s="20">
        <f>IF(P70&lt;7,0,+SMALL((E70,F70,G70,H70,I70,J70,K70,L70,M70,N70),2))</f>
        <v>0</v>
      </c>
      <c r="S70" s="20">
        <f>IF(P70&lt;8,0,+SMALL((E70,F70,G70,H70,I70,J70,K70,L70,M70,N70),3))</f>
        <v>0</v>
      </c>
      <c r="T70" s="20">
        <f>IF(P70&lt;9,0,+SMALL((E70,F70,G70,H70,I70,J70,K70,L70,M70,N70),4))</f>
        <v>0</v>
      </c>
      <c r="U70" s="20">
        <f>O70-Q70-R70-S70-T70</f>
        <v>26</v>
      </c>
      <c r="V70" s="7">
        <f>RANK(U70,$U$6:$U$78,0)</f>
        <v>65</v>
      </c>
      <c r="W70" s="13"/>
    </row>
    <row r="71" spans="2:23">
      <c r="B71" s="129" t="s">
        <v>82</v>
      </c>
      <c r="C71" s="36"/>
      <c r="D71" s="78" t="s">
        <v>11</v>
      </c>
      <c r="E71" s="36"/>
      <c r="F71" s="36"/>
      <c r="G71" s="36">
        <v>25</v>
      </c>
      <c r="H71" s="36"/>
      <c r="I71" s="36"/>
      <c r="J71" s="36"/>
      <c r="K71" s="36"/>
      <c r="L71" s="36"/>
      <c r="M71" s="36"/>
      <c r="N71" s="36"/>
      <c r="O71" s="20">
        <f>SUM(E71:N71)</f>
        <v>25</v>
      </c>
      <c r="P71" s="58">
        <f>COUNT(E71:N71)</f>
        <v>1</v>
      </c>
      <c r="Q71" s="20">
        <f>IF(P71&lt;6,0,+SMALL((E71,F71,G71,H71,I71,J71,K71,L71,M71,N71),1))</f>
        <v>0</v>
      </c>
      <c r="R71" s="20">
        <f>IF(P71&lt;7,0,+SMALL((E71,F71,G71,H71,I71,J71,K71,L71,M71,N71),2))</f>
        <v>0</v>
      </c>
      <c r="S71" s="20">
        <f>IF(P71&lt;8,0,+SMALL((E71,F71,G71,H71,I71,J71,K71,L71,M71,N71),3))</f>
        <v>0</v>
      </c>
      <c r="T71" s="20">
        <f>IF(P71&lt;9,0,+SMALL((E71,F71,G71,H71,I71,J71,K71,L71,M71,N71),4))</f>
        <v>0</v>
      </c>
      <c r="U71" s="20">
        <f>O71-Q71-R71-S71-T71</f>
        <v>25</v>
      </c>
      <c r="V71" s="7">
        <f>RANK(U71,$U$6:$U$78,0)</f>
        <v>66</v>
      </c>
      <c r="W71" s="13"/>
    </row>
    <row r="72" spans="2:23">
      <c r="B72" s="129" t="s">
        <v>233</v>
      </c>
      <c r="C72" s="36"/>
      <c r="D72" s="119" t="s">
        <v>232</v>
      </c>
      <c r="E72" s="36">
        <v>23</v>
      </c>
      <c r="F72" s="36"/>
      <c r="G72" s="36"/>
      <c r="H72" s="36"/>
      <c r="I72" s="36"/>
      <c r="J72" s="36"/>
      <c r="K72" s="36"/>
      <c r="L72" s="36"/>
      <c r="M72" s="49"/>
      <c r="N72" s="49"/>
      <c r="O72" s="20">
        <f>SUM(E72:N72)</f>
        <v>23</v>
      </c>
      <c r="P72" s="58">
        <f>COUNT(E72:N72)</f>
        <v>1</v>
      </c>
      <c r="Q72" s="20">
        <f>IF(P72&lt;6,0,+SMALL((E72,F72,G72,H72,I72,J72,K72,L72,M72,N72),1))</f>
        <v>0</v>
      </c>
      <c r="R72" s="20">
        <f>IF(P72&lt;7,0,+SMALL((E72,F72,G72,H72,I72,J72,K72,L72,M72,N72),2))</f>
        <v>0</v>
      </c>
      <c r="S72" s="20">
        <f>IF(P72&lt;8,0,+SMALL((E72,F72,G72,H72,I72,J72,K72,L72,M72,N72),3))</f>
        <v>0</v>
      </c>
      <c r="T72" s="20">
        <f>IF(P72&lt;9,0,+SMALL((E72,F72,G72,H72,I72,J72,K72,L72,M72,N72),4))</f>
        <v>0</v>
      </c>
      <c r="U72" s="20">
        <f>O72-Q72-R72-S72-T72</f>
        <v>23</v>
      </c>
      <c r="V72" s="7">
        <f>RANK(U72,$U$6:$U$78,0)</f>
        <v>67</v>
      </c>
      <c r="W72" s="13"/>
    </row>
    <row r="73" spans="2:23">
      <c r="B73" s="129" t="s">
        <v>235</v>
      </c>
      <c r="C73" s="36"/>
      <c r="D73" s="119" t="s">
        <v>232</v>
      </c>
      <c r="E73" s="36">
        <v>23</v>
      </c>
      <c r="F73" s="36"/>
      <c r="G73" s="36"/>
      <c r="H73" s="36"/>
      <c r="I73" s="36"/>
      <c r="J73" s="36"/>
      <c r="K73" s="36"/>
      <c r="L73" s="36"/>
      <c r="M73" s="49"/>
      <c r="N73" s="49"/>
      <c r="O73" s="20">
        <f>SUM(E73:N73)</f>
        <v>23</v>
      </c>
      <c r="P73" s="58">
        <f>COUNT(E73:N73)</f>
        <v>1</v>
      </c>
      <c r="Q73" s="20">
        <f>IF(P73&lt;6,0,+SMALL((E73,F73,G73,H73,I73,J73,K73,L73,M73,N73),1))</f>
        <v>0</v>
      </c>
      <c r="R73" s="20">
        <f>IF(P73&lt;7,0,+SMALL((E73,F73,G73,H73,I73,J73,K73,L73,M73,N73),2))</f>
        <v>0</v>
      </c>
      <c r="S73" s="20">
        <f>IF(P73&lt;8,0,+SMALL((E73,F73,G73,H73,I73,J73,K73,L73,M73,N73),3))</f>
        <v>0</v>
      </c>
      <c r="T73" s="20">
        <f>IF(P73&lt;9,0,+SMALL((E73,F73,G73,H73,I73,J73,K73,L73,M73,N73),4))</f>
        <v>0</v>
      </c>
      <c r="U73" s="20">
        <f>O73-Q73-R73-S73-T73</f>
        <v>23</v>
      </c>
      <c r="V73" s="7">
        <f>RANK(U73,$U$6:$U$78,0)</f>
        <v>67</v>
      </c>
      <c r="W73" s="13"/>
    </row>
    <row r="74" spans="2:23">
      <c r="B74" s="129" t="s">
        <v>344</v>
      </c>
      <c r="C74" s="36"/>
      <c r="D74" s="71" t="s">
        <v>107</v>
      </c>
      <c r="E74" s="36"/>
      <c r="F74" s="36">
        <v>22</v>
      </c>
      <c r="G74" s="36"/>
      <c r="H74" s="36"/>
      <c r="I74" s="36"/>
      <c r="J74" s="36"/>
      <c r="K74" s="36"/>
      <c r="L74" s="36"/>
      <c r="M74" s="36"/>
      <c r="N74" s="36"/>
      <c r="O74" s="20">
        <f>SUM(E74:N74)</f>
        <v>22</v>
      </c>
      <c r="P74" s="58">
        <f>COUNT(E74:N74)</f>
        <v>1</v>
      </c>
      <c r="Q74" s="20">
        <f>IF(P74&lt;6,0,+SMALL((E74,F74,G74,H74,I74,J74,K74,L74,M74,N74),1))</f>
        <v>0</v>
      </c>
      <c r="R74" s="20">
        <f>IF(P74&lt;7,0,+SMALL((E74,F74,G74,H74,I74,J74,K74,L74,M74,N74),2))</f>
        <v>0</v>
      </c>
      <c r="S74" s="20">
        <f>IF(P74&lt;8,0,+SMALL((E74,F74,G74,H74,I74,J74,K74,L74,M74,N74),3))</f>
        <v>0</v>
      </c>
      <c r="T74" s="20">
        <f>IF(P74&lt;9,0,+SMALL((E74,F74,G74,H74,I74,J74,K74,L74,M74,N74),4))</f>
        <v>0</v>
      </c>
      <c r="U74" s="20">
        <f>O74-Q74-R74-S74-T74</f>
        <v>22</v>
      </c>
      <c r="V74" s="7">
        <f>RANK(U74,$U$6:$U$78,0)</f>
        <v>69</v>
      </c>
      <c r="W74" s="13"/>
    </row>
    <row r="75" spans="2:23">
      <c r="B75" s="129" t="s">
        <v>125</v>
      </c>
      <c r="C75" s="36"/>
      <c r="D75" s="71" t="s">
        <v>107</v>
      </c>
      <c r="E75" s="36"/>
      <c r="F75" s="36"/>
      <c r="G75" s="36"/>
      <c r="H75" s="36"/>
      <c r="I75" s="36"/>
      <c r="J75" s="36">
        <v>21</v>
      </c>
      <c r="K75" s="36"/>
      <c r="L75" s="36"/>
      <c r="M75" s="36"/>
      <c r="N75" s="36"/>
      <c r="O75" s="20">
        <f>SUM(E75:N75)</f>
        <v>21</v>
      </c>
      <c r="P75" s="58">
        <f>COUNT(E75:N75)</f>
        <v>1</v>
      </c>
      <c r="Q75" s="20">
        <f>IF(P75&lt;6,0,+SMALL((E75,F75,G75,H75,I75,J75,K75,L75,M75,N75),1))</f>
        <v>0</v>
      </c>
      <c r="R75" s="20">
        <f>IF(P75&lt;7,0,+SMALL((E75,F75,G75,H75,I75,J75,K75,L75,M75,N75),2))</f>
        <v>0</v>
      </c>
      <c r="S75" s="20">
        <f>IF(P75&lt;8,0,+SMALL((E75,F75,G75,H75,I75,J75,K75,L75,M75,N75),3))</f>
        <v>0</v>
      </c>
      <c r="T75" s="20">
        <f>IF(P75&lt;9,0,+SMALL((E75,F75,G75,H75,I75,J75,K75,L75,M75,N75),4))</f>
        <v>0</v>
      </c>
      <c r="U75" s="20">
        <f>O75-Q75-R75-S75-T75</f>
        <v>21</v>
      </c>
      <c r="V75" s="7">
        <f>RANK(U75,$U$6:$U$78,0)</f>
        <v>70</v>
      </c>
      <c r="W75" s="13"/>
    </row>
    <row r="76" spans="2:23">
      <c r="B76" s="129" t="s">
        <v>265</v>
      </c>
      <c r="C76" s="36"/>
      <c r="D76" s="71" t="s">
        <v>107</v>
      </c>
      <c r="E76" s="36">
        <v>21</v>
      </c>
      <c r="F76" s="36"/>
      <c r="G76" s="36"/>
      <c r="H76" s="36"/>
      <c r="I76" s="36"/>
      <c r="J76" s="36"/>
      <c r="K76" s="36"/>
      <c r="L76" s="36"/>
      <c r="M76" s="36"/>
      <c r="N76" s="36"/>
      <c r="O76" s="20">
        <f>SUM(E76:N76)</f>
        <v>21</v>
      </c>
      <c r="P76" s="58">
        <f>COUNT(E76:N76)</f>
        <v>1</v>
      </c>
      <c r="Q76" s="20">
        <f>IF(P76&lt;6,0,+SMALL((E76,F76,G76,H76,I76,J76,K76,L76,M76,N76),1))</f>
        <v>0</v>
      </c>
      <c r="R76" s="20">
        <f>IF(P76&lt;7,0,+SMALL((E76,F76,G76,H76,I76,J76,K76,L76,M76,N76),2))</f>
        <v>0</v>
      </c>
      <c r="S76" s="20">
        <f>IF(P76&lt;8,0,+SMALL((E76,F76,G76,H76,I76,J76,K76,L76,M76,N76),3))</f>
        <v>0</v>
      </c>
      <c r="T76" s="20">
        <f>IF(P76&lt;9,0,+SMALL((E76,F76,G76,H76,I76,J76,K76,L76,M76,N76),4))</f>
        <v>0</v>
      </c>
      <c r="U76" s="20">
        <f>O76-Q76-R76-S76-T76</f>
        <v>21</v>
      </c>
      <c r="V76" s="7">
        <f>RANK(U76,$U$6:$U$78,0)</f>
        <v>70</v>
      </c>
      <c r="W76" s="13"/>
    </row>
    <row r="77" spans="2:23">
      <c r="B77" s="129" t="s">
        <v>336</v>
      </c>
      <c r="C77" s="36"/>
      <c r="D77" s="75" t="s">
        <v>109</v>
      </c>
      <c r="E77" s="36"/>
      <c r="F77" s="36"/>
      <c r="G77" s="36"/>
      <c r="H77" s="36"/>
      <c r="I77" s="36">
        <v>19</v>
      </c>
      <c r="J77" s="36"/>
      <c r="K77" s="36"/>
      <c r="L77" s="36"/>
      <c r="M77" s="49"/>
      <c r="N77" s="49"/>
      <c r="O77" s="20">
        <f>SUM(E77:N77)</f>
        <v>19</v>
      </c>
      <c r="P77" s="58">
        <f>COUNT(E77:N77)</f>
        <v>1</v>
      </c>
      <c r="Q77" s="20">
        <f>IF(P77&lt;6,0,+SMALL((E77,F77,G77,H77,I77,J77,K77,L77,M77,N77),1))</f>
        <v>0</v>
      </c>
      <c r="R77" s="20">
        <f>IF(P77&lt;7,0,+SMALL((E77,F77,G77,H77,I77,J77,K77,L77,M77,N77),2))</f>
        <v>0</v>
      </c>
      <c r="S77" s="20">
        <f>IF(P77&lt;8,0,+SMALL((E77,F77,G77,H77,I77,J77,K77,L77,M77,N77),3))</f>
        <v>0</v>
      </c>
      <c r="T77" s="20">
        <f>IF(P77&lt;9,0,+SMALL((E77,F77,G77,H77,I77,J77,K77,L77,M77,N77),4))</f>
        <v>0</v>
      </c>
      <c r="U77" s="20">
        <f>O77-Q77-R77-S77-T77</f>
        <v>19</v>
      </c>
      <c r="V77" s="7">
        <f>RANK(U77,$U$6:$U$78,0)</f>
        <v>72</v>
      </c>
      <c r="W77" s="13"/>
    </row>
    <row r="78" spans="2:23">
      <c r="B78" s="129" t="s">
        <v>80</v>
      </c>
      <c r="C78" s="36"/>
      <c r="D78" s="45" t="s">
        <v>8</v>
      </c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20">
        <f>SUM(E78:N78)</f>
        <v>0</v>
      </c>
      <c r="P78" s="58">
        <f>COUNT(E78:N78)</f>
        <v>0</v>
      </c>
      <c r="Q78" s="20">
        <f>IF(P78&lt;6,0,+SMALL((E78,F78,G78,H78,I78,J78,K78,L78,M78,N78),1))</f>
        <v>0</v>
      </c>
      <c r="R78" s="20">
        <f>IF(P78&lt;7,0,+SMALL((E78,F78,G78,H78,I78,J78,K78,L78,M78,N78),2))</f>
        <v>0</v>
      </c>
      <c r="S78" s="20">
        <f>IF(P78&lt;8,0,+SMALL((E78,F78,G78,H78,I78,J78,K78,L78,M78,N78),3))</f>
        <v>0</v>
      </c>
      <c r="T78" s="20">
        <f>IF(P78&lt;9,0,+SMALL((E78,F78,G78,H78,I78,J78,K78,L78,M78,N78),4))</f>
        <v>0</v>
      </c>
      <c r="U78" s="20">
        <f>O78-Q78-R78-S78-T78</f>
        <v>0</v>
      </c>
      <c r="V78" s="7">
        <f>RANK(U78,$U$6:$U$78,0)</f>
        <v>73</v>
      </c>
      <c r="W78" s="13"/>
    </row>
  </sheetData>
  <sortState ref="B6:V78">
    <sortCondition ref="V6:V78"/>
  </sortState>
  <mergeCells count="22">
    <mergeCell ref="R4:R5"/>
    <mergeCell ref="S4:S5"/>
    <mergeCell ref="U4:U5"/>
    <mergeCell ref="V4:V5"/>
    <mergeCell ref="L4:L5"/>
    <mergeCell ref="M4:M5"/>
    <mergeCell ref="N4:N5"/>
    <mergeCell ref="O4:O5"/>
    <mergeCell ref="P4:P5"/>
    <mergeCell ref="Q4:Q5"/>
    <mergeCell ref="T4:T5"/>
    <mergeCell ref="K4:K5"/>
    <mergeCell ref="B2:C2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conditionalFormatting sqref="V6:V78">
    <cfRule type="cellIs" dxfId="3" priority="1" operator="equal">
      <formula>3</formula>
    </cfRule>
    <cfRule type="cellIs" dxfId="2" priority="2" operator="equal">
      <formula>2</formula>
    </cfRule>
    <cfRule type="cellIs" dxfId="1" priority="3" operator="equal">
      <formula>1</formula>
    </cfRule>
    <cfRule type="cellIs" dxfId="0" priority="4" operator="between">
      <formula>1</formula>
      <formula>3</formula>
    </cfRule>
  </conditionalFormatting>
  <pageMargins left="0" right="0" top="0" bottom="0" header="0" footer="0"/>
  <pageSetup paperSize="9" orientation="landscape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O275"/>
  <sheetViews>
    <sheetView workbookViewId="0">
      <selection activeCell="G10" sqref="G10"/>
    </sheetView>
  </sheetViews>
  <sheetFormatPr baseColWidth="10" defaultRowHeight="23.4"/>
  <cols>
    <col min="1" max="1" width="6.44140625" style="3" customWidth="1"/>
    <col min="2" max="2" width="28.77734375" style="3" customWidth="1"/>
    <col min="3" max="3" width="5.6640625" style="1" customWidth="1"/>
    <col min="4" max="4" width="14.6640625" style="2" customWidth="1"/>
    <col min="5" max="7" width="5.44140625" style="10" customWidth="1"/>
    <col min="8" max="9" width="5.33203125" style="10" customWidth="1"/>
    <col min="10" max="10" width="5.21875" style="10" customWidth="1"/>
    <col min="11" max="11" width="8.6640625" style="37" customWidth="1"/>
    <col min="12" max="12" width="10.5546875" style="82" customWidth="1"/>
    <col min="13" max="13" width="7" style="11" customWidth="1"/>
    <col min="14" max="16384" width="11.5546875" style="11"/>
  </cols>
  <sheetData>
    <row r="1" spans="1:12" ht="30.6" customHeight="1" thickBot="1">
      <c r="A1" s="281" t="s">
        <v>93</v>
      </c>
      <c r="B1" s="282"/>
      <c r="C1" s="283"/>
    </row>
    <row r="2" spans="1:12" ht="24" thickBot="1">
      <c r="A2" s="284"/>
      <c r="B2" s="285"/>
      <c r="C2" s="85" t="s">
        <v>100</v>
      </c>
    </row>
    <row r="3" spans="1:12">
      <c r="A3" s="41">
        <v>1</v>
      </c>
      <c r="B3" s="166" t="s">
        <v>86</v>
      </c>
      <c r="C3" s="84">
        <f>K44</f>
        <v>1294</v>
      </c>
    </row>
    <row r="4" spans="1:12">
      <c r="A4" s="87">
        <v>2</v>
      </c>
      <c r="B4" s="167" t="s">
        <v>87</v>
      </c>
      <c r="C4" s="88">
        <f>K180</f>
        <v>1286</v>
      </c>
    </row>
    <row r="5" spans="1:12">
      <c r="A5" s="170">
        <v>3</v>
      </c>
      <c r="B5" s="171" t="s">
        <v>85</v>
      </c>
      <c r="C5" s="172">
        <f>K117</f>
        <v>1250</v>
      </c>
    </row>
    <row r="6" spans="1:12">
      <c r="A6" s="38">
        <v>4</v>
      </c>
      <c r="B6" s="169" t="s">
        <v>90</v>
      </c>
      <c r="C6" s="165">
        <f>K173</f>
        <v>1220</v>
      </c>
    </row>
    <row r="7" spans="1:12">
      <c r="A7" s="38">
        <v>5</v>
      </c>
      <c r="B7" s="169" t="s">
        <v>110</v>
      </c>
      <c r="C7" s="165">
        <f>K80</f>
        <v>1130</v>
      </c>
    </row>
    <row r="8" spans="1:12">
      <c r="A8" s="164">
        <v>6</v>
      </c>
      <c r="B8" s="168" t="s">
        <v>89</v>
      </c>
      <c r="C8" s="39">
        <v>1017</v>
      </c>
    </row>
    <row r="9" spans="1:12">
      <c r="A9" s="38">
        <v>7</v>
      </c>
      <c r="B9" s="168" t="s">
        <v>88</v>
      </c>
      <c r="C9" s="39">
        <v>908</v>
      </c>
    </row>
    <row r="10" spans="1:12">
      <c r="A10" s="38">
        <v>8</v>
      </c>
      <c r="B10" s="168" t="s">
        <v>117</v>
      </c>
      <c r="C10" s="39">
        <f>K69</f>
        <v>899</v>
      </c>
    </row>
    <row r="11" spans="1:12">
      <c r="A11" s="164">
        <v>9</v>
      </c>
      <c r="B11" s="168" t="s">
        <v>282</v>
      </c>
      <c r="C11" s="163">
        <f>K256</f>
        <v>761</v>
      </c>
    </row>
    <row r="12" spans="1:12">
      <c r="A12" s="38">
        <v>10</v>
      </c>
      <c r="B12" s="168" t="s">
        <v>92</v>
      </c>
      <c r="C12" s="39">
        <f>K234</f>
        <v>622</v>
      </c>
    </row>
    <row r="13" spans="1:12">
      <c r="A13" s="38">
        <v>11</v>
      </c>
      <c r="B13" s="168" t="s">
        <v>91</v>
      </c>
      <c r="C13" s="163">
        <f>K264</f>
        <v>455</v>
      </c>
    </row>
    <row r="14" spans="1:12" ht="24" thickBot="1">
      <c r="A14" s="146"/>
      <c r="B14" s="147"/>
      <c r="C14" s="148"/>
    </row>
    <row r="15" spans="1:12" ht="16.2" thickBot="1">
      <c r="B15" s="286" t="s">
        <v>213</v>
      </c>
      <c r="D15" s="19"/>
      <c r="E15" s="275" t="s">
        <v>314</v>
      </c>
      <c r="F15" s="276"/>
      <c r="G15" s="276"/>
      <c r="H15" s="288"/>
      <c r="I15" s="288"/>
      <c r="J15" s="288"/>
      <c r="K15" s="276"/>
      <c r="L15" s="277"/>
    </row>
    <row r="16" spans="1:12" ht="16.2" thickBot="1">
      <c r="B16" s="287"/>
      <c r="D16" s="19"/>
      <c r="E16" s="278" t="s">
        <v>310</v>
      </c>
      <c r="F16" s="279"/>
      <c r="G16" s="279"/>
      <c r="H16" s="279"/>
      <c r="I16" s="279"/>
      <c r="J16" s="279"/>
      <c r="K16" s="279"/>
      <c r="L16" s="280"/>
    </row>
    <row r="17" spans="1:15" ht="15" thickBot="1">
      <c r="E17" s="275" t="s">
        <v>57</v>
      </c>
      <c r="F17" s="276"/>
      <c r="G17" s="277"/>
      <c r="H17" s="278" t="s">
        <v>311</v>
      </c>
      <c r="I17" s="279"/>
      <c r="J17" s="279"/>
      <c r="K17" s="279"/>
      <c r="L17" s="280"/>
    </row>
    <row r="18" spans="1:15" ht="18.600000000000001" thickBot="1">
      <c r="B18" s="15" t="s">
        <v>12</v>
      </c>
      <c r="C18" s="18" t="s">
        <v>53</v>
      </c>
      <c r="D18" s="17" t="s">
        <v>0</v>
      </c>
      <c r="E18" s="155" t="s">
        <v>312</v>
      </c>
      <c r="F18" s="156" t="s">
        <v>31</v>
      </c>
      <c r="G18" s="157" t="s">
        <v>313</v>
      </c>
      <c r="H18" s="155" t="s">
        <v>312</v>
      </c>
      <c r="I18" s="156" t="s">
        <v>31</v>
      </c>
      <c r="J18" s="157" t="s">
        <v>313</v>
      </c>
      <c r="K18" s="158" t="s">
        <v>84</v>
      </c>
      <c r="L18" s="159" t="s">
        <v>150</v>
      </c>
    </row>
    <row r="19" spans="1:15" s="95" customFormat="1" ht="13.8" customHeight="1">
      <c r="A19" s="90"/>
      <c r="B19" s="138" t="s">
        <v>46</v>
      </c>
      <c r="C19" s="97"/>
      <c r="D19" s="92" t="s">
        <v>5</v>
      </c>
      <c r="E19" s="149">
        <f>IF(ISNA(VLOOKUP(B19,'S 2 H BRUT+NET'!$B$6:$AO$130,40,FALSE)),"",VLOOKUP(B19,'S 2 H BRUT+NET'!$B$6:$AO$130,40,FALSE))</f>
        <v>113</v>
      </c>
      <c r="F19" s="150" t="str">
        <f>IF(ISNA(VLOOKUP(B19,'DAMES BRUT+ NET'!$B$6:$AO$78,40,FALSE)),"",VLOOKUP(B19,'DAMES BRUT+ NET'!$B$6:$AO$78,40,FALSE))</f>
        <v/>
      </c>
      <c r="G19" s="151" t="str">
        <f>IF(ISNA(VLOOKUP(B19,'S 3 H BRUT + NET'!$B$6:$AO$68,40,FALSE)),"",VLOOKUP(B19,'S 3 H BRUT + NET'!$B$6:$AO$68,40,FALSE))</f>
        <v/>
      </c>
      <c r="H19" s="152"/>
      <c r="I19" s="152"/>
      <c r="J19" s="152"/>
      <c r="K19" s="153"/>
      <c r="L19" s="154"/>
    </row>
    <row r="20" spans="1:15" s="95" customFormat="1" ht="13.8" customHeight="1">
      <c r="A20" s="90"/>
      <c r="B20" s="138" t="s">
        <v>15</v>
      </c>
      <c r="C20" s="91"/>
      <c r="D20" s="92" t="s">
        <v>5</v>
      </c>
      <c r="E20" s="149">
        <f>IF(ISNA(VLOOKUP(B20,'S 2 H BRUT+NET'!$B$6:$AO$130,40,FALSE)),"",VLOOKUP(B20,'S 2 H BRUT+NET'!$B$6:$AO$130,40,FALSE))</f>
        <v>276</v>
      </c>
      <c r="F20" s="150" t="str">
        <f>IF(ISNA(VLOOKUP(B20,'DAMES BRUT+ NET'!$B$6:$AO$78,40,FALSE)),"",VLOOKUP(B20,'DAMES BRUT+ NET'!$B$6:$AO$78,40,FALSE))</f>
        <v/>
      </c>
      <c r="G20" s="151" t="str">
        <f>IF(ISNA(VLOOKUP(B20,'S 3 H BRUT + NET'!$B$6:$AO$68,40,FALSE)),"",VLOOKUP(B20,'S 3 H BRUT + NET'!$B$6:$AO$68,40,FALSE))</f>
        <v/>
      </c>
      <c r="H20" s="93"/>
      <c r="I20" s="93"/>
      <c r="J20" s="93"/>
      <c r="K20" s="104"/>
      <c r="L20" s="83"/>
      <c r="O20" s="96"/>
    </row>
    <row r="21" spans="1:15" s="95" customFormat="1" ht="13.8" customHeight="1">
      <c r="A21" s="90"/>
      <c r="B21" s="138" t="s">
        <v>3</v>
      </c>
      <c r="C21" s="91"/>
      <c r="D21" s="92" t="s">
        <v>5</v>
      </c>
      <c r="E21" s="149">
        <f>IF(ISNA(VLOOKUP(B21,'S 2 H BRUT+NET'!$B$6:$AO$130,40,FALSE)),"",VLOOKUP(B21,'S 2 H BRUT+NET'!$B$6:$AO$130,40,FALSE))</f>
        <v>199</v>
      </c>
      <c r="F21" s="150" t="str">
        <f>IF(ISNA(VLOOKUP(B21,'DAMES BRUT+ NET'!$B$6:$AO$78,40,FALSE)),"",VLOOKUP(B21,'DAMES BRUT+ NET'!$B$6:$AO$78,40,FALSE))</f>
        <v/>
      </c>
      <c r="G21" s="151" t="str">
        <f>IF(ISNA(VLOOKUP(B21,'S 3 H BRUT + NET'!$B$6:$AO$68,40,FALSE)),"",VLOOKUP(B21,'S 3 H BRUT + NET'!$B$6:$AO$68,40,FALSE))</f>
        <v/>
      </c>
      <c r="H21" s="93"/>
      <c r="I21" s="93"/>
      <c r="J21" s="93"/>
      <c r="K21" s="104"/>
      <c r="L21" s="83"/>
      <c r="O21" s="96"/>
    </row>
    <row r="22" spans="1:15" s="95" customFormat="1" ht="13.8" customHeight="1">
      <c r="A22" s="90"/>
      <c r="B22" s="138" t="s">
        <v>96</v>
      </c>
      <c r="C22" s="97"/>
      <c r="D22" s="92" t="s">
        <v>5</v>
      </c>
      <c r="E22" s="149">
        <f>IF(ISNA(VLOOKUP(B22,'S 2 H BRUT+NET'!$B$6:$AO$130,40,FALSE)),"",VLOOKUP(B22,'S 2 H BRUT+NET'!$B$6:$AO$130,40,FALSE))</f>
        <v>172</v>
      </c>
      <c r="F22" s="150" t="str">
        <f>IF(ISNA(VLOOKUP(B22,'DAMES BRUT+ NET'!$B$6:$AO$78,40,FALSE)),"",VLOOKUP(B22,'DAMES BRUT+ NET'!$B$6:$AO$78,40,FALSE))</f>
        <v/>
      </c>
      <c r="G22" s="151" t="str">
        <f>IF(ISNA(VLOOKUP(B22,'S 3 H BRUT + NET'!$B$6:$AO$68,40,FALSE)),"",VLOOKUP(B22,'S 3 H BRUT + NET'!$B$6:$AO$68,40,FALSE))</f>
        <v/>
      </c>
      <c r="H22" s="93"/>
      <c r="I22" s="93"/>
      <c r="J22" s="93"/>
      <c r="K22" s="104"/>
      <c r="L22" s="83"/>
    </row>
    <row r="23" spans="1:15" s="95" customFormat="1" ht="13.8" customHeight="1">
      <c r="A23" s="90"/>
      <c r="B23" s="138" t="s">
        <v>163</v>
      </c>
      <c r="C23" s="97"/>
      <c r="D23" s="92" t="s">
        <v>5</v>
      </c>
      <c r="E23" s="149">
        <f>IF(ISNA(VLOOKUP(B23,'S 2 H BRUT+NET'!$B$6:$AO$130,40,FALSE)),"",VLOOKUP(B23,'S 2 H BRUT+NET'!$B$6:$AO$130,40,FALSE))</f>
        <v>225</v>
      </c>
      <c r="F23" s="150" t="str">
        <f>IF(ISNA(VLOOKUP(B23,'DAMES BRUT+ NET'!$B$6:$AO$78,40,FALSE)),"",VLOOKUP(B23,'DAMES BRUT+ NET'!$B$6:$AO$78,40,FALSE))</f>
        <v/>
      </c>
      <c r="G23" s="151" t="str">
        <f>IF(ISNA(VLOOKUP(B23,'S 3 H BRUT + NET'!$B$6:$AO$68,40,FALSE)),"",VLOOKUP(B23,'S 3 H BRUT + NET'!$B$6:$AO$68,40,FALSE))</f>
        <v/>
      </c>
      <c r="H23" s="93"/>
      <c r="I23" s="93"/>
      <c r="J23" s="93"/>
      <c r="K23" s="104"/>
      <c r="L23" s="83"/>
    </row>
    <row r="24" spans="1:15" s="95" customFormat="1" ht="13.8" customHeight="1">
      <c r="A24" s="90"/>
      <c r="B24" s="138" t="s">
        <v>4</v>
      </c>
      <c r="C24" s="102"/>
      <c r="D24" s="92" t="s">
        <v>5</v>
      </c>
      <c r="E24" s="149">
        <f>IF(ISNA(VLOOKUP(B24,'S 2 H BRUT+NET'!$B$6:$AO$130,40,FALSE)),"",VLOOKUP(B24,'S 2 H BRUT+NET'!$B$6:$AO$130,40,FALSE))</f>
        <v>237</v>
      </c>
      <c r="F24" s="150" t="str">
        <f>IF(ISNA(VLOOKUP(B24,'DAMES BRUT+ NET'!$B$6:$AO$78,40,FALSE)),"",VLOOKUP(B24,'DAMES BRUT+ NET'!$B$6:$AO$78,40,FALSE))</f>
        <v/>
      </c>
      <c r="G24" s="151" t="str">
        <f>IF(ISNA(VLOOKUP(B24,'S 3 H BRUT + NET'!$B$6:$AO$68,40,FALSE)),"",VLOOKUP(B24,'S 3 H BRUT + NET'!$B$6:$AO$68,40,FALSE))</f>
        <v/>
      </c>
      <c r="H24" s="93"/>
      <c r="I24" s="93"/>
      <c r="J24" s="93"/>
      <c r="K24" s="104"/>
      <c r="L24" s="83"/>
    </row>
    <row r="25" spans="1:15" s="95" customFormat="1" ht="13.8" customHeight="1">
      <c r="A25" s="90"/>
      <c r="B25" s="138" t="s">
        <v>102</v>
      </c>
      <c r="C25" s="102"/>
      <c r="D25" s="92" t="s">
        <v>5</v>
      </c>
      <c r="E25" s="149">
        <f>IF(ISNA(VLOOKUP(B25,'S 2 H BRUT+NET'!$B$6:$AO$130,40,FALSE)),"",VLOOKUP(B25,'S 2 H BRUT+NET'!$B$6:$AO$130,40,FALSE))</f>
        <v>233</v>
      </c>
      <c r="F25" s="150" t="str">
        <f>IF(ISNA(VLOOKUP(B25,'DAMES BRUT+ NET'!$B$6:$AO$78,40,FALSE)),"",VLOOKUP(B25,'DAMES BRUT+ NET'!$B$6:$AO$78,40,FALSE))</f>
        <v/>
      </c>
      <c r="G25" s="151" t="str">
        <f>IF(ISNA(VLOOKUP(B25,'S 3 H BRUT + NET'!$B$6:$AO$68,40,FALSE)),"",VLOOKUP(B25,'S 3 H BRUT + NET'!$B$6:$AO$68,40,FALSE))</f>
        <v/>
      </c>
      <c r="H25" s="93"/>
      <c r="I25" s="93"/>
      <c r="J25" s="93"/>
      <c r="K25" s="104"/>
      <c r="L25" s="83"/>
    </row>
    <row r="26" spans="1:15" s="95" customFormat="1" ht="13.8" customHeight="1">
      <c r="A26" s="90"/>
      <c r="B26" s="138" t="s">
        <v>130</v>
      </c>
      <c r="C26" s="102"/>
      <c r="D26" s="92" t="s">
        <v>5</v>
      </c>
      <c r="E26" s="149">
        <f>IF(ISNA(VLOOKUP(B26,'S 2 H BRUT+NET'!$B$6:$AO$130,40,FALSE)),"",VLOOKUP(B26,'S 2 H BRUT+NET'!$B$6:$AO$130,40,FALSE))</f>
        <v>171</v>
      </c>
      <c r="F26" s="150" t="str">
        <f>IF(ISNA(VLOOKUP(B26,'DAMES BRUT+ NET'!$B$6:$AO$78,40,FALSE)),"",VLOOKUP(B26,'DAMES BRUT+ NET'!$B$6:$AO$78,40,FALSE))</f>
        <v/>
      </c>
      <c r="G26" s="151" t="str">
        <f>IF(ISNA(VLOOKUP(B26,'S 3 H BRUT + NET'!$B$6:$AO$68,40,FALSE)),"",VLOOKUP(B26,'S 3 H BRUT + NET'!$B$6:$AO$68,40,FALSE))</f>
        <v/>
      </c>
      <c r="H26" s="93"/>
      <c r="I26" s="93"/>
      <c r="J26" s="93"/>
      <c r="K26" s="104"/>
      <c r="L26" s="83"/>
    </row>
    <row r="27" spans="1:15" s="95" customFormat="1" ht="13.8" customHeight="1">
      <c r="A27" s="90"/>
      <c r="B27" s="138" t="s">
        <v>83</v>
      </c>
      <c r="C27" s="102"/>
      <c r="D27" s="92" t="s">
        <v>5</v>
      </c>
      <c r="E27" s="149">
        <f>IF(ISNA(VLOOKUP(B27,'S 2 H BRUT+NET'!$B$6:$AO$130,40,FALSE)),"",VLOOKUP(B27,'S 2 H BRUT+NET'!$B$6:$AO$130,40,FALSE))</f>
        <v>40</v>
      </c>
      <c r="F27" s="150" t="str">
        <f>IF(ISNA(VLOOKUP(B27,'DAMES BRUT+ NET'!$B$6:$AO$78,40,FALSE)),"",VLOOKUP(B27,'DAMES BRUT+ NET'!$B$6:$AO$78,40,FALSE))</f>
        <v/>
      </c>
      <c r="G27" s="151" t="str">
        <f>IF(ISNA(VLOOKUP(B27,'S 3 H BRUT + NET'!$B$6:$AO$68,40,FALSE)),"",VLOOKUP(B27,'S 3 H BRUT + NET'!$B$6:$AO$68,40,FALSE))</f>
        <v/>
      </c>
      <c r="H27" s="93"/>
      <c r="I27" s="93"/>
      <c r="J27" s="93"/>
      <c r="K27" s="104"/>
      <c r="L27" s="83"/>
    </row>
    <row r="28" spans="1:15" s="95" customFormat="1" ht="13.8" customHeight="1">
      <c r="A28" s="90"/>
      <c r="B28" s="138" t="s">
        <v>180</v>
      </c>
      <c r="C28" s="97"/>
      <c r="D28" s="92" t="s">
        <v>5</v>
      </c>
      <c r="E28" s="149">
        <f>IF(ISNA(VLOOKUP(B28,'S 2 H BRUT+NET'!$B$6:$AO$130,40,FALSE)),"",VLOOKUP(B28,'S 2 H BRUT+NET'!$B$6:$AO$130,40,FALSE))</f>
        <v>38</v>
      </c>
      <c r="F28" s="150" t="str">
        <f>IF(ISNA(VLOOKUP(B28,'DAMES BRUT+ NET'!$B$6:$AO$78,40,FALSE)),"",VLOOKUP(B28,'DAMES BRUT+ NET'!$B$6:$AO$78,40,FALSE))</f>
        <v/>
      </c>
      <c r="G28" s="151" t="str">
        <f>IF(ISNA(VLOOKUP(B28,'S 3 H BRUT + NET'!$B$6:$AO$68,40,FALSE)),"",VLOOKUP(B28,'S 3 H BRUT + NET'!$B$6:$AO$68,40,FALSE))</f>
        <v/>
      </c>
      <c r="H28" s="93"/>
      <c r="I28" s="93"/>
      <c r="J28" s="93"/>
      <c r="K28" s="104"/>
      <c r="L28" s="83"/>
    </row>
    <row r="29" spans="1:15" s="95" customFormat="1" ht="13.8" customHeight="1">
      <c r="A29" s="90"/>
      <c r="B29" s="138" t="s">
        <v>270</v>
      </c>
      <c r="C29" s="97"/>
      <c r="D29" s="92" t="s">
        <v>5</v>
      </c>
      <c r="E29" s="149">
        <f>IF(ISNA(VLOOKUP(B29,'S 2 H BRUT+NET'!$B$6:$AO$130,40,FALSE)),"",VLOOKUP(B29,'S 2 H BRUT+NET'!$B$6:$AO$130,40,FALSE))</f>
        <v>273</v>
      </c>
      <c r="F29" s="150" t="str">
        <f>IF(ISNA(VLOOKUP(B29,'DAMES BRUT+ NET'!$B$6:$AO$78,40,FALSE)),"",VLOOKUP(B29,'DAMES BRUT+ NET'!$B$6:$AO$78,40,FALSE))</f>
        <v/>
      </c>
      <c r="G29" s="151" t="str">
        <f>IF(ISNA(VLOOKUP(B29,'S 3 H BRUT + NET'!$B$6:$AO$68,40,FALSE)),"",VLOOKUP(B29,'S 3 H BRUT + NET'!$B$6:$AO$68,40,FALSE))</f>
        <v/>
      </c>
      <c r="H29" s="93"/>
      <c r="I29" s="93"/>
      <c r="J29" s="93"/>
      <c r="K29" s="104"/>
      <c r="L29" s="83"/>
    </row>
    <row r="30" spans="1:15" s="95" customFormat="1" ht="13.8" customHeight="1">
      <c r="A30" s="90"/>
      <c r="B30" s="138" t="s">
        <v>164</v>
      </c>
      <c r="C30" s="97"/>
      <c r="D30" s="92" t="s">
        <v>5</v>
      </c>
      <c r="E30" s="149">
        <f>IF(ISNA(VLOOKUP(B30,'S 2 H BRUT+NET'!$B$6:$AO$130,40,FALSE)),"",VLOOKUP(B30,'S 2 H BRUT+NET'!$B$6:$AO$130,40,FALSE))</f>
        <v>0</v>
      </c>
      <c r="F30" s="150" t="str">
        <f>IF(ISNA(VLOOKUP(B30,'DAMES BRUT+ NET'!$B$6:$AO$78,40,FALSE)),"",VLOOKUP(B30,'DAMES BRUT+ NET'!$B$6:$AO$78,40,FALSE))</f>
        <v/>
      </c>
      <c r="G30" s="151" t="str">
        <f>IF(ISNA(VLOOKUP(B30,'S 3 H BRUT + NET'!$B$6:$AO$68,40,FALSE)),"",VLOOKUP(B30,'S 3 H BRUT + NET'!$B$6:$AO$68,40,FALSE))</f>
        <v/>
      </c>
      <c r="H30" s="93"/>
      <c r="I30" s="93"/>
      <c r="J30" s="93"/>
      <c r="K30" s="104"/>
      <c r="L30" s="83"/>
    </row>
    <row r="31" spans="1:15" s="95" customFormat="1" ht="13.8" customHeight="1">
      <c r="A31" s="90"/>
      <c r="B31" s="138" t="s">
        <v>155</v>
      </c>
      <c r="C31" s="97"/>
      <c r="D31" s="92" t="s">
        <v>5</v>
      </c>
      <c r="E31" s="149">
        <f>IF(ISNA(VLOOKUP(B31,'S 2 H BRUT+NET'!$B$6:$AO$130,40,FALSE)),"",VLOOKUP(B31,'S 2 H BRUT+NET'!$B$6:$AO$130,40,FALSE))</f>
        <v>238</v>
      </c>
      <c r="F31" s="150" t="str">
        <f>IF(ISNA(VLOOKUP(B31,'DAMES BRUT+ NET'!$B$6:$AO$78,40,FALSE)),"",VLOOKUP(B31,'DAMES BRUT+ NET'!$B$6:$AO$78,40,FALSE))</f>
        <v/>
      </c>
      <c r="G31" s="151" t="str">
        <f>IF(ISNA(VLOOKUP(B31,'S 3 H BRUT + NET'!$B$6:$AO$68,40,FALSE)),"",VLOOKUP(B31,'S 3 H BRUT + NET'!$B$6:$AO$68,40,FALSE))</f>
        <v/>
      </c>
      <c r="H31" s="93"/>
      <c r="I31" s="93"/>
      <c r="J31" s="93"/>
      <c r="K31" s="104"/>
      <c r="L31" s="83"/>
    </row>
    <row r="32" spans="1:15" s="95" customFormat="1" ht="13.8" customHeight="1">
      <c r="A32" s="90"/>
      <c r="B32" s="138" t="s">
        <v>188</v>
      </c>
      <c r="C32" s="102"/>
      <c r="D32" s="92" t="s">
        <v>5</v>
      </c>
      <c r="E32" s="149">
        <f>IF(ISNA(VLOOKUP(B32,'S 2 H BRUT+NET'!$B$6:$AO$130,40,FALSE)),"",VLOOKUP(B32,'S 2 H BRUT+NET'!$B$6:$AO$130,40,FALSE))</f>
        <v>153</v>
      </c>
      <c r="F32" s="150" t="str">
        <f>IF(ISNA(VLOOKUP(B32,'DAMES BRUT+ NET'!$B$6:$AO$78,40,FALSE)),"",VLOOKUP(B32,'DAMES BRUT+ NET'!$B$6:$AO$78,40,FALSE))</f>
        <v/>
      </c>
      <c r="G32" s="151" t="str">
        <f>IF(ISNA(VLOOKUP(B32,'S 3 H BRUT + NET'!$B$6:$AO$68,40,FALSE)),"",VLOOKUP(B32,'S 3 H BRUT + NET'!$B$6:$AO$68,40,FALSE))</f>
        <v/>
      </c>
      <c r="H32" s="93"/>
      <c r="I32" s="93"/>
      <c r="J32" s="93"/>
      <c r="K32" s="104"/>
      <c r="L32" s="83"/>
    </row>
    <row r="33" spans="1:12" s="95" customFormat="1" ht="13.8" customHeight="1">
      <c r="A33" s="90"/>
      <c r="B33" s="138" t="s">
        <v>190</v>
      </c>
      <c r="C33" s="102"/>
      <c r="D33" s="92" t="s">
        <v>5</v>
      </c>
      <c r="E33" s="149">
        <f>IF(ISNA(VLOOKUP(B33,'S 2 H BRUT+NET'!$B$6:$AO$130,40,FALSE)),"",VLOOKUP(B33,'S 2 H BRUT+NET'!$B$6:$AO$130,40,FALSE))</f>
        <v>81</v>
      </c>
      <c r="F33" s="150" t="str">
        <f>IF(ISNA(VLOOKUP(B33,'DAMES BRUT+ NET'!$B$6:$AO$78,40,FALSE)),"",VLOOKUP(B33,'DAMES BRUT+ NET'!$B$6:$AO$78,40,FALSE))</f>
        <v/>
      </c>
      <c r="G33" s="151" t="str">
        <f>IF(ISNA(VLOOKUP(B33,'S 3 H BRUT + NET'!$B$6:$AO$68,40,FALSE)),"",VLOOKUP(B33,'S 3 H BRUT + NET'!$B$6:$AO$68,40,FALSE))</f>
        <v/>
      </c>
      <c r="H33" s="93"/>
      <c r="I33" s="93"/>
      <c r="J33" s="93"/>
      <c r="K33" s="104"/>
      <c r="L33" s="83"/>
    </row>
    <row r="34" spans="1:12" s="95" customFormat="1" ht="13.8" customHeight="1">
      <c r="A34" s="90"/>
      <c r="B34" s="138" t="s">
        <v>199</v>
      </c>
      <c r="C34" s="102"/>
      <c r="D34" s="92" t="s">
        <v>5</v>
      </c>
      <c r="E34" s="149">
        <f>IF(ISNA(VLOOKUP(B34,'S 2 H BRUT+NET'!$B$6:$AO$130,40,FALSE)),"",VLOOKUP(B34,'S 2 H BRUT+NET'!$B$6:$AO$130,40,FALSE))</f>
        <v>202</v>
      </c>
      <c r="F34" s="150" t="str">
        <f>IF(ISNA(VLOOKUP(B34,'DAMES BRUT+ NET'!$B$6:$AO$78,40,FALSE)),"",VLOOKUP(B34,'DAMES BRUT+ NET'!$B$6:$AO$78,40,FALSE))</f>
        <v/>
      </c>
      <c r="G34" s="151" t="str">
        <f>IF(ISNA(VLOOKUP(B34,'S 3 H BRUT + NET'!$B$6:$AO$68,40,FALSE)),"",VLOOKUP(B34,'S 3 H BRUT + NET'!$B$6:$AO$68,40,FALSE))</f>
        <v/>
      </c>
      <c r="H34" s="93"/>
      <c r="I34" s="93"/>
      <c r="J34" s="93"/>
      <c r="K34" s="104"/>
      <c r="L34" s="83"/>
    </row>
    <row r="35" spans="1:12" s="95" customFormat="1" ht="13.8" customHeight="1">
      <c r="A35" s="90"/>
      <c r="B35" s="138" t="s">
        <v>271</v>
      </c>
      <c r="C35" s="97"/>
      <c r="D35" s="92" t="s">
        <v>5</v>
      </c>
      <c r="E35" s="149">
        <f>IF(ISNA(VLOOKUP(B35,'S 2 H BRUT+NET'!$B$6:$AO$130,40,FALSE)),"",VLOOKUP(B35,'S 2 H BRUT+NET'!$B$6:$AO$130,40,FALSE))</f>
        <v>158</v>
      </c>
      <c r="F35" s="150" t="str">
        <f>IF(ISNA(VLOOKUP(B35,'DAMES BRUT+ NET'!$B$6:$AO$78,40,FALSE)),"",VLOOKUP(B35,'DAMES BRUT+ NET'!$B$6:$AO$78,40,FALSE))</f>
        <v/>
      </c>
      <c r="G35" s="151" t="str">
        <f>IF(ISNA(VLOOKUP(B35,'S 3 H BRUT + NET'!$B$6:$AO$68,40,FALSE)),"",VLOOKUP(B35,'S 3 H BRUT + NET'!$B$6:$AO$68,40,FALSE))</f>
        <v/>
      </c>
      <c r="H35" s="93"/>
      <c r="I35" s="93"/>
      <c r="J35" s="93"/>
      <c r="K35" s="104"/>
      <c r="L35" s="83"/>
    </row>
    <row r="36" spans="1:12" s="95" customFormat="1" ht="13.8" customHeight="1">
      <c r="A36" s="90"/>
      <c r="B36" s="138" t="s">
        <v>272</v>
      </c>
      <c r="C36" s="97"/>
      <c r="D36" s="92" t="s">
        <v>5</v>
      </c>
      <c r="E36" s="149">
        <f>IF(ISNA(VLOOKUP(B36,'S 2 H BRUT+NET'!$B$6:$AO$130,40,FALSE)),"",VLOOKUP(B36,'S 2 H BRUT+NET'!$B$6:$AO$130,40,FALSE))</f>
        <v>109</v>
      </c>
      <c r="F36" s="150" t="str">
        <f>IF(ISNA(VLOOKUP(B36,'DAMES BRUT+ NET'!$B$6:$AO$78,40,FALSE)),"",VLOOKUP(B36,'DAMES BRUT+ NET'!$B$6:$AO$78,40,FALSE))</f>
        <v/>
      </c>
      <c r="G36" s="151" t="str">
        <f>IF(ISNA(VLOOKUP(B36,'S 3 H BRUT + NET'!$B$6:$AO$68,40,FALSE)),"",VLOOKUP(B36,'S 3 H BRUT + NET'!$B$6:$AO$68,40,FALSE))</f>
        <v/>
      </c>
      <c r="H36" s="93"/>
      <c r="I36" s="93"/>
      <c r="J36" s="93"/>
      <c r="K36" s="104"/>
      <c r="L36" s="83"/>
    </row>
    <row r="37" spans="1:12" s="95" customFormat="1" ht="13.8" customHeight="1">
      <c r="A37" s="90"/>
      <c r="B37" s="138" t="s">
        <v>273</v>
      </c>
      <c r="C37" s="97"/>
      <c r="D37" s="92" t="s">
        <v>5</v>
      </c>
      <c r="E37" s="149">
        <f>IF(ISNA(VLOOKUP(B37,'S 2 H BRUT+NET'!$B$6:$AO$130,40,FALSE)),"",VLOOKUP(B37,'S 2 H BRUT+NET'!$B$6:$AO$130,40,FALSE))</f>
        <v>66</v>
      </c>
      <c r="F37" s="150" t="str">
        <f>IF(ISNA(VLOOKUP(B37,'DAMES BRUT+ NET'!$B$6:$AO$78,40,FALSE)),"",VLOOKUP(B37,'DAMES BRUT+ NET'!$B$6:$AO$78,40,FALSE))</f>
        <v/>
      </c>
      <c r="G37" s="151" t="str">
        <f>IF(ISNA(VLOOKUP(B37,'S 3 H BRUT + NET'!$B$6:$AO$68,40,FALSE)),"",VLOOKUP(B37,'S 3 H BRUT + NET'!$B$6:$AO$68,40,FALSE))</f>
        <v/>
      </c>
      <c r="H37" s="93"/>
      <c r="I37" s="93"/>
      <c r="J37" s="93"/>
      <c r="K37" s="104"/>
      <c r="L37" s="83"/>
    </row>
    <row r="38" spans="1:12" s="95" customFormat="1" ht="13.8" customHeight="1">
      <c r="A38" s="105"/>
      <c r="B38" s="138" t="s">
        <v>297</v>
      </c>
      <c r="C38" s="97"/>
      <c r="D38" s="92" t="s">
        <v>5</v>
      </c>
      <c r="E38" s="149">
        <f>IF(ISNA(VLOOKUP(B38,'S 2 H BRUT+NET'!$B$6:$AO$130,40,FALSE)),"",VLOOKUP(B38,'S 2 H BRUT+NET'!$B$6:$AO$130,40,FALSE))</f>
        <v>188</v>
      </c>
      <c r="F38" s="150" t="str">
        <f>IF(ISNA(VLOOKUP(B38,'DAMES BRUT+ NET'!$B$6:$AO$78,40,FALSE)),"",VLOOKUP(B38,'DAMES BRUT+ NET'!$B$6:$AO$78,40,FALSE))</f>
        <v/>
      </c>
      <c r="G38" s="151" t="str">
        <f>IF(ISNA(VLOOKUP(B38,'S 3 H BRUT + NET'!$B$6:$AO$68,40,FALSE)),"",VLOOKUP(B38,'S 3 H BRUT + NET'!$B$6:$AO$68,40,FALSE))</f>
        <v/>
      </c>
      <c r="H38" s="93"/>
      <c r="I38" s="93"/>
      <c r="J38" s="93"/>
      <c r="K38" s="104"/>
      <c r="L38" s="83"/>
    </row>
    <row r="39" spans="1:12" s="95" customFormat="1" ht="13.8" customHeight="1">
      <c r="A39" s="105"/>
      <c r="B39" s="138" t="s">
        <v>295</v>
      </c>
      <c r="C39" s="102"/>
      <c r="D39" s="92" t="s">
        <v>5</v>
      </c>
      <c r="E39" s="149">
        <f>IF(ISNA(VLOOKUP(B39,'S 2 H BRUT+NET'!$B$6:$AO$130,40,FALSE)),"",VLOOKUP(B39,'S 2 H BRUT+NET'!$B$6:$AO$130,40,FALSE))</f>
        <v>225</v>
      </c>
      <c r="F39" s="150" t="str">
        <f>IF(ISNA(VLOOKUP(B39,'DAMES BRUT+ NET'!$B$6:$AO$78,40,FALSE)),"",VLOOKUP(B39,'DAMES BRUT+ NET'!$B$6:$AO$78,40,FALSE))</f>
        <v/>
      </c>
      <c r="G39" s="151" t="str">
        <f>IF(ISNA(VLOOKUP(B39,'S 3 H BRUT + NET'!$B$6:$AO$68,40,FALSE)),"",VLOOKUP(B39,'S 3 H BRUT + NET'!$B$6:$AO$68,40,FALSE))</f>
        <v/>
      </c>
      <c r="H39" s="93"/>
      <c r="I39" s="93"/>
      <c r="J39" s="93"/>
      <c r="K39" s="104"/>
      <c r="L39" s="83"/>
    </row>
    <row r="40" spans="1:12" s="95" customFormat="1" ht="13.8" customHeight="1">
      <c r="A40" s="105"/>
      <c r="B40" s="138" t="s">
        <v>296</v>
      </c>
      <c r="C40" s="102"/>
      <c r="D40" s="92" t="s">
        <v>5</v>
      </c>
      <c r="E40" s="149">
        <f>IF(ISNA(VLOOKUP(B40,'S 2 H BRUT+NET'!$B$6:$AO$130,40,FALSE)),"",VLOOKUP(B40,'S 2 H BRUT+NET'!$B$6:$AO$130,40,FALSE))</f>
        <v>71</v>
      </c>
      <c r="F40" s="150" t="str">
        <f>IF(ISNA(VLOOKUP(B40,'DAMES BRUT+ NET'!$B$6:$AO$78,40,FALSE)),"",VLOOKUP(B40,'DAMES BRUT+ NET'!$B$6:$AO$78,40,FALSE))</f>
        <v/>
      </c>
      <c r="G40" s="151" t="str">
        <f>IF(ISNA(VLOOKUP(B40,'S 3 H BRUT + NET'!$B$6:$AO$68,40,FALSE)),"",VLOOKUP(B40,'S 3 H BRUT + NET'!$B$6:$AO$68,40,FALSE))</f>
        <v/>
      </c>
      <c r="H40" s="93"/>
      <c r="I40" s="93"/>
      <c r="J40" s="93"/>
      <c r="K40" s="104"/>
      <c r="L40" s="83"/>
    </row>
    <row r="41" spans="1:12" s="95" customFormat="1" ht="13.8" customHeight="1">
      <c r="A41" s="105"/>
      <c r="B41" s="138" t="s">
        <v>337</v>
      </c>
      <c r="C41" s="36"/>
      <c r="D41" s="44" t="s">
        <v>48</v>
      </c>
      <c r="E41" s="149">
        <f>IF(ISNA(VLOOKUP(B41,'S 2 H BRUT+NET'!$B$6:$AO$130,40,FALSE)),"",VLOOKUP(B41,'S 2 H BRUT+NET'!$B$6:$AO$130,40,FALSE))</f>
        <v>108</v>
      </c>
      <c r="F41" s="150" t="str">
        <f>IF(ISNA(VLOOKUP(B41,'DAMES BRUT+ NET'!$B$6:$AO$78,40,FALSE)),"",VLOOKUP(B41,'DAMES BRUT+ NET'!$B$6:$AO$78,40,FALSE))</f>
        <v/>
      </c>
      <c r="G41" s="151" t="str">
        <f>IF(ISNA(VLOOKUP(B41,'S 3 H BRUT + NET'!$B$6:$AO$68,40,FALSE)),"",VLOOKUP(B41,'S 3 H BRUT + NET'!$B$6:$AO$68,40,FALSE))</f>
        <v/>
      </c>
      <c r="H41" s="93"/>
      <c r="I41" s="93"/>
      <c r="J41" s="93"/>
      <c r="K41" s="104"/>
      <c r="L41" s="83"/>
    </row>
    <row r="42" spans="1:12" s="95" customFormat="1" ht="13.8" customHeight="1">
      <c r="A42" s="105"/>
      <c r="B42" s="138" t="s">
        <v>342</v>
      </c>
      <c r="C42" s="36"/>
      <c r="D42" s="44" t="s">
        <v>48</v>
      </c>
      <c r="E42" s="149">
        <f>IF(ISNA(VLOOKUP(B42,'S 2 H BRUT+NET'!$B$6:$AO$130,40,FALSE)),"",VLOOKUP(B42,'S 2 H BRUT+NET'!$B$6:$AO$130,40,FALSE))</f>
        <v>45</v>
      </c>
      <c r="F42" s="150" t="str">
        <f>IF(ISNA(VLOOKUP(B42,'DAMES BRUT+ NET'!$B$6:$AO$78,40,FALSE)),"",VLOOKUP(B42,'DAMES BRUT+ NET'!$B$6:$AO$78,40,FALSE))</f>
        <v/>
      </c>
      <c r="G42" s="151" t="str">
        <f>IF(ISNA(VLOOKUP(B42,'S 3 H BRUT + NET'!$B$6:$AO$68,40,FALSE)),"",VLOOKUP(B42,'S 3 H BRUT + NET'!$B$6:$AO$68,40,FALSE))</f>
        <v/>
      </c>
      <c r="H42" s="93"/>
      <c r="I42" s="93"/>
      <c r="J42" s="93"/>
      <c r="K42" s="104"/>
      <c r="L42" s="83"/>
    </row>
    <row r="43" spans="1:12" s="95" customFormat="1" ht="13.8" customHeight="1">
      <c r="A43" s="105"/>
      <c r="B43" s="139" t="s">
        <v>17</v>
      </c>
      <c r="C43" s="102"/>
      <c r="D43" s="92" t="s">
        <v>5</v>
      </c>
      <c r="E43" s="149" t="str">
        <f>IF(ISNA(VLOOKUP(B43,'S 2 H BRUT+NET'!$B$6:$AO$130,40,FALSE)),"",VLOOKUP(B43,'S 2 H BRUT+NET'!$B$6:$AO$130,40,FALSE))</f>
        <v/>
      </c>
      <c r="F43" s="150" t="str">
        <f>IF(ISNA(VLOOKUP(B43,'DAMES BRUT+ NET'!$B$6:$AO$78,40,FALSE)),"",VLOOKUP(B43,'DAMES BRUT+ NET'!$B$6:$AO$78,40,FALSE))</f>
        <v/>
      </c>
      <c r="G43" s="151">
        <f>IF(ISNA(VLOOKUP(B43,'S 3 H BRUT + NET'!$B$6:$AO$68,40,FALSE)),"",VLOOKUP(B43,'S 3 H BRUT + NET'!$B$6:$AO$68,40,FALSE))</f>
        <v>189</v>
      </c>
      <c r="H43" s="93"/>
      <c r="I43" s="93"/>
      <c r="J43" s="93"/>
      <c r="K43" s="104"/>
      <c r="L43" s="83"/>
    </row>
    <row r="44" spans="1:12" s="95" customFormat="1" ht="13.8" customHeight="1">
      <c r="A44" s="105"/>
      <c r="B44" s="139" t="s">
        <v>2</v>
      </c>
      <c r="C44" s="102"/>
      <c r="D44" s="92" t="s">
        <v>5</v>
      </c>
      <c r="E44" s="149" t="str">
        <f>IF(ISNA(VLOOKUP(B44,'S 2 H BRUT+NET'!$B$6:$AO$130,40,FALSE)),"",VLOOKUP(B44,'S 2 H BRUT+NET'!$B$6:$AO$130,40,FALSE))</f>
        <v/>
      </c>
      <c r="F44" s="150" t="str">
        <f>IF(ISNA(VLOOKUP(B44,'DAMES BRUT+ NET'!$B$6:$AO$78,40,FALSE)),"",VLOOKUP(B44,'DAMES BRUT+ NET'!$B$6:$AO$78,40,FALSE))</f>
        <v/>
      </c>
      <c r="G44" s="151">
        <f>IF(ISNA(VLOOKUP(B44,'S 3 H BRUT + NET'!$B$6:$AO$68,40,FALSE)),"",VLOOKUP(B44,'S 3 H BRUT + NET'!$B$6:$AO$68,40,FALSE))</f>
        <v>238</v>
      </c>
      <c r="H44" s="98">
        <f>SUM(LARGE(E19:E57,1)+(LARGE(E19:E57,2)+(LARGE(E19:E57,3))))</f>
        <v>787</v>
      </c>
      <c r="I44" s="99">
        <f>SUM(LARGE(F19:F57,1))</f>
        <v>269</v>
      </c>
      <c r="J44" s="100">
        <f>SUM(LARGE(G19:G57,1))</f>
        <v>238</v>
      </c>
      <c r="K44" s="101">
        <f t="shared" ref="K44" si="0">H44+I44+J44</f>
        <v>1294</v>
      </c>
      <c r="L44" s="83">
        <f>RANK(K44,$K$19:$K$275,0)</f>
        <v>1</v>
      </c>
    </row>
    <row r="45" spans="1:12" s="95" customFormat="1" ht="13.8" customHeight="1">
      <c r="A45" s="105"/>
      <c r="B45" s="140" t="s">
        <v>175</v>
      </c>
      <c r="C45" s="102"/>
      <c r="D45" s="92" t="s">
        <v>5</v>
      </c>
      <c r="E45" s="149" t="str">
        <f>IF(ISNA(VLOOKUP(B45,'S 2 H BRUT+NET'!$B$6:$AO$130,40,FALSE)),"",VLOOKUP(B45,'S 2 H BRUT+NET'!$B$6:$AO$130,40,FALSE))</f>
        <v/>
      </c>
      <c r="F45" s="150" t="str">
        <f>IF(ISNA(VLOOKUP(B45,'DAMES BRUT+ NET'!$B$6:$AO$78,40,FALSE)),"",VLOOKUP(B45,'DAMES BRUT+ NET'!$B$6:$AO$78,40,FALSE))</f>
        <v/>
      </c>
      <c r="G45" s="151">
        <f>IF(ISNA(VLOOKUP(B45,'S 3 H BRUT + NET'!$B$6:$AO$68,40,FALSE)),"",VLOOKUP(B45,'S 3 H BRUT + NET'!$B$6:$AO$68,40,FALSE))</f>
        <v>232</v>
      </c>
      <c r="H45" s="103"/>
      <c r="I45" s="93"/>
      <c r="J45" s="93"/>
      <c r="K45" s="104"/>
      <c r="L45" s="83"/>
    </row>
    <row r="46" spans="1:12" s="95" customFormat="1" ht="13.8" customHeight="1">
      <c r="A46" s="105"/>
      <c r="B46" s="140" t="s">
        <v>67</v>
      </c>
      <c r="C46" s="102"/>
      <c r="D46" s="92" t="s">
        <v>5</v>
      </c>
      <c r="E46" s="149" t="str">
        <f>IF(ISNA(VLOOKUP(B46,'S 2 H BRUT+NET'!$B$6:$AO$130,40,FALSE)),"",VLOOKUP(B46,'S 2 H BRUT+NET'!$B$6:$AO$130,40,FALSE))</f>
        <v/>
      </c>
      <c r="F46" s="150" t="str">
        <f>IF(ISNA(VLOOKUP(B46,'DAMES BRUT+ NET'!$B$6:$AO$78,40,FALSE)),"",VLOOKUP(B46,'DAMES BRUT+ NET'!$B$6:$AO$78,40,FALSE))</f>
        <v/>
      </c>
      <c r="G46" s="151">
        <f>IF(ISNA(VLOOKUP(B46,'S 3 H BRUT + NET'!$B$6:$AO$68,40,FALSE)),"",VLOOKUP(B46,'S 3 H BRUT + NET'!$B$6:$AO$68,40,FALSE))</f>
        <v>157</v>
      </c>
      <c r="H46" s="103"/>
      <c r="I46" s="93"/>
      <c r="J46" s="93"/>
      <c r="K46" s="104"/>
      <c r="L46" s="83"/>
    </row>
    <row r="47" spans="1:12" s="95" customFormat="1" ht="13.8" customHeight="1">
      <c r="A47" s="105"/>
      <c r="B47" s="139" t="s">
        <v>156</v>
      </c>
      <c r="C47" s="102"/>
      <c r="D47" s="92" t="s">
        <v>5</v>
      </c>
      <c r="E47" s="149" t="str">
        <f>IF(ISNA(VLOOKUP(B47,'S 2 H BRUT+NET'!$B$6:$AO$130,40,FALSE)),"",VLOOKUP(B47,'S 2 H BRUT+NET'!$B$6:$AO$130,40,FALSE))</f>
        <v/>
      </c>
      <c r="F47" s="150" t="str">
        <f>IF(ISNA(VLOOKUP(B47,'DAMES BRUT+ NET'!$B$6:$AO$78,40,FALSE)),"",VLOOKUP(B47,'DAMES BRUT+ NET'!$B$6:$AO$78,40,FALSE))</f>
        <v/>
      </c>
      <c r="G47" s="151">
        <f>IF(ISNA(VLOOKUP(B47,'S 3 H BRUT + NET'!$B$6:$AO$68,40,FALSE)),"",VLOOKUP(B47,'S 3 H BRUT + NET'!$B$6:$AO$68,40,FALSE))</f>
        <v>100</v>
      </c>
      <c r="H47" s="103"/>
      <c r="I47" s="93"/>
      <c r="J47" s="93"/>
      <c r="K47" s="104"/>
      <c r="L47" s="83"/>
    </row>
    <row r="48" spans="1:12" s="95" customFormat="1" ht="13.8" customHeight="1">
      <c r="A48" s="105"/>
      <c r="B48" s="139" t="s">
        <v>69</v>
      </c>
      <c r="C48" s="102"/>
      <c r="D48" s="92" t="s">
        <v>5</v>
      </c>
      <c r="E48" s="149" t="str">
        <f>IF(ISNA(VLOOKUP(B48,'S 2 H BRUT+NET'!$B$6:$AO$130,40,FALSE)),"",VLOOKUP(B48,'S 2 H BRUT+NET'!$B$6:$AO$130,40,FALSE))</f>
        <v/>
      </c>
      <c r="F48" s="150" t="str">
        <f>IF(ISNA(VLOOKUP(B48,'DAMES BRUT+ NET'!$B$6:$AO$78,40,FALSE)),"",VLOOKUP(B48,'DAMES BRUT+ NET'!$B$6:$AO$78,40,FALSE))</f>
        <v/>
      </c>
      <c r="G48" s="151">
        <f>IF(ISNA(VLOOKUP(B48,'S 3 H BRUT + NET'!$B$6:$AO$68,40,FALSE)),"",VLOOKUP(B48,'S 3 H BRUT + NET'!$B$6:$AO$68,40,FALSE))</f>
        <v>203</v>
      </c>
      <c r="H48" s="103"/>
      <c r="I48" s="93"/>
      <c r="J48" s="93"/>
      <c r="K48" s="104"/>
      <c r="L48" s="83"/>
    </row>
    <row r="49" spans="1:12" s="95" customFormat="1" ht="13.8" customHeight="1">
      <c r="A49" s="105"/>
      <c r="B49" s="141" t="s">
        <v>120</v>
      </c>
      <c r="C49" s="102"/>
      <c r="D49" s="92" t="s">
        <v>5</v>
      </c>
      <c r="E49" s="149" t="str">
        <f>IF(ISNA(VLOOKUP(B49,'S 2 H BRUT+NET'!$B$6:$AO$130,40,FALSE)),"",VLOOKUP(B49,'S 2 H BRUT+NET'!$B$6:$AO$130,40,FALSE))</f>
        <v/>
      </c>
      <c r="F49" s="150">
        <f>IF(ISNA(VLOOKUP(B49,'DAMES BRUT+ NET'!$B$6:$AO$78,40,FALSE)),"",VLOOKUP(B49,'DAMES BRUT+ NET'!$B$6:$AO$78,40,FALSE))</f>
        <v>269</v>
      </c>
      <c r="G49" s="151" t="str">
        <f>IF(ISNA(VLOOKUP(B49,'S 3 H BRUT + NET'!$B$6:$AO$68,40,FALSE)),"",VLOOKUP(B49,'S 3 H BRUT + NET'!$B$6:$AO$68,40,FALSE))</f>
        <v/>
      </c>
      <c r="H49" s="103"/>
      <c r="I49" s="93"/>
      <c r="J49" s="93"/>
      <c r="K49" s="104"/>
      <c r="L49" s="83"/>
    </row>
    <row r="50" spans="1:12" s="95" customFormat="1" ht="13.8" customHeight="1">
      <c r="A50" s="105"/>
      <c r="B50" s="141" t="s">
        <v>6</v>
      </c>
      <c r="C50" s="102"/>
      <c r="D50" s="92" t="s">
        <v>5</v>
      </c>
      <c r="E50" s="149" t="str">
        <f>IF(ISNA(VLOOKUP(B50,'S 2 H BRUT+NET'!$B$6:$AO$130,40,FALSE)),"",VLOOKUP(B50,'S 2 H BRUT+NET'!$B$6:$AO$130,40,FALSE))</f>
        <v/>
      </c>
      <c r="F50" s="150">
        <f>IF(ISNA(VLOOKUP(B50,'DAMES BRUT+ NET'!$B$6:$AO$78,40,FALSE)),"",VLOOKUP(B50,'DAMES BRUT+ NET'!$B$6:$AO$78,40,FALSE))</f>
        <v>169</v>
      </c>
      <c r="G50" s="151" t="str">
        <f>IF(ISNA(VLOOKUP(B50,'S 3 H BRUT + NET'!$B$6:$AO$68,40,FALSE)),"",VLOOKUP(B50,'S 3 H BRUT + NET'!$B$6:$AO$68,40,FALSE))</f>
        <v/>
      </c>
      <c r="H50" s="103"/>
      <c r="I50" s="93"/>
      <c r="J50" s="93"/>
      <c r="K50" s="104"/>
      <c r="L50" s="83"/>
    </row>
    <row r="51" spans="1:12" s="95" customFormat="1" ht="13.8" customHeight="1">
      <c r="A51" s="105"/>
      <c r="B51" s="141" t="s">
        <v>161</v>
      </c>
      <c r="C51" s="102"/>
      <c r="D51" s="92" t="s">
        <v>5</v>
      </c>
      <c r="E51" s="149" t="str">
        <f>IF(ISNA(VLOOKUP(B51,'S 2 H BRUT+NET'!$B$6:$AO$130,40,FALSE)),"",VLOOKUP(B51,'S 2 H BRUT+NET'!$B$6:$AO$130,40,FALSE))</f>
        <v/>
      </c>
      <c r="F51" s="150">
        <f>IF(ISNA(VLOOKUP(B51,'DAMES BRUT+ NET'!$B$6:$AO$78,40,FALSE)),"",VLOOKUP(B51,'DAMES BRUT+ NET'!$B$6:$AO$78,40,FALSE))</f>
        <v>223</v>
      </c>
      <c r="G51" s="151" t="str">
        <f>IF(ISNA(VLOOKUP(B51,'S 3 H BRUT + NET'!$B$6:$AO$68,40,FALSE)),"",VLOOKUP(B51,'S 3 H BRUT + NET'!$B$6:$AO$68,40,FALSE))</f>
        <v/>
      </c>
      <c r="H51" s="103"/>
      <c r="I51" s="93"/>
      <c r="J51" s="93"/>
      <c r="K51" s="104"/>
      <c r="L51" s="83"/>
    </row>
    <row r="52" spans="1:12" s="95" customFormat="1" ht="13.8" customHeight="1">
      <c r="A52" s="105"/>
      <c r="B52" s="141" t="s">
        <v>30</v>
      </c>
      <c r="C52" s="102"/>
      <c r="D52" s="92" t="s">
        <v>5</v>
      </c>
      <c r="E52" s="149" t="str">
        <f>IF(ISNA(VLOOKUP(B52,'S 2 H BRUT+NET'!$B$6:$AO$130,40,FALSE)),"",VLOOKUP(B52,'S 2 H BRUT+NET'!$B$6:$AO$130,40,FALSE))</f>
        <v/>
      </c>
      <c r="F52" s="150">
        <f>IF(ISNA(VLOOKUP(B52,'DAMES BRUT+ NET'!$B$6:$AO$78,40,FALSE)),"",VLOOKUP(B52,'DAMES BRUT+ NET'!$B$6:$AO$78,40,FALSE))</f>
        <v>146</v>
      </c>
      <c r="G52" s="151" t="str">
        <f>IF(ISNA(VLOOKUP(B52,'S 3 H BRUT + NET'!$B$6:$AO$68,40,FALSE)),"",VLOOKUP(B52,'S 3 H BRUT + NET'!$B$6:$AO$68,40,FALSE))</f>
        <v/>
      </c>
      <c r="H52" s="103"/>
      <c r="I52" s="93"/>
      <c r="J52" s="93"/>
      <c r="K52" s="104"/>
      <c r="L52" s="83"/>
    </row>
    <row r="53" spans="1:12" s="95" customFormat="1" ht="13.8" customHeight="1">
      <c r="A53" s="105"/>
      <c r="B53" s="141" t="s">
        <v>29</v>
      </c>
      <c r="C53" s="102"/>
      <c r="D53" s="92" t="s">
        <v>5</v>
      </c>
      <c r="E53" s="149" t="str">
        <f>IF(ISNA(VLOOKUP(B53,'S 2 H BRUT+NET'!$B$6:$AO$130,40,FALSE)),"",VLOOKUP(B53,'S 2 H BRUT+NET'!$B$6:$AO$130,40,FALSE))</f>
        <v/>
      </c>
      <c r="F53" s="150">
        <f>IF(ISNA(VLOOKUP(B53,'DAMES BRUT+ NET'!$B$6:$AO$78,40,FALSE)),"",VLOOKUP(B53,'DAMES BRUT+ NET'!$B$6:$AO$78,40,FALSE))</f>
        <v>49</v>
      </c>
      <c r="G53" s="151" t="str">
        <f>IF(ISNA(VLOOKUP(B53,'S 3 H BRUT + NET'!$B$6:$AO$68,40,FALSE)),"",VLOOKUP(B53,'S 3 H BRUT + NET'!$B$6:$AO$68,40,FALSE))</f>
        <v/>
      </c>
      <c r="H53" s="103"/>
      <c r="I53" s="93"/>
      <c r="J53" s="93"/>
      <c r="K53" s="104"/>
      <c r="L53" s="83"/>
    </row>
    <row r="54" spans="1:12" s="95" customFormat="1" ht="13.8" customHeight="1">
      <c r="A54" s="105"/>
      <c r="B54" s="141" t="s">
        <v>187</v>
      </c>
      <c r="C54" s="102"/>
      <c r="D54" s="92" t="s">
        <v>5</v>
      </c>
      <c r="E54" s="149" t="str">
        <f>IF(ISNA(VLOOKUP(B54,'S 2 H BRUT+NET'!$B$6:$AO$130,40,FALSE)),"",VLOOKUP(B54,'S 2 H BRUT+NET'!$B$6:$AO$130,40,FALSE))</f>
        <v/>
      </c>
      <c r="F54" s="150">
        <f>IF(ISNA(VLOOKUP(B54,'DAMES BRUT+ NET'!$B$6:$AO$78,40,FALSE)),"",VLOOKUP(B54,'DAMES BRUT+ NET'!$B$6:$AO$78,40,FALSE))</f>
        <v>41</v>
      </c>
      <c r="G54" s="151" t="str">
        <f>IF(ISNA(VLOOKUP(B54,'S 3 H BRUT + NET'!$B$6:$AO$68,40,FALSE)),"",VLOOKUP(B54,'S 3 H BRUT + NET'!$B$6:$AO$68,40,FALSE))</f>
        <v/>
      </c>
      <c r="H54" s="103"/>
      <c r="I54" s="93"/>
      <c r="J54" s="93"/>
      <c r="K54" s="104"/>
      <c r="L54" s="83"/>
    </row>
    <row r="55" spans="1:12" s="95" customFormat="1" ht="13.8" customHeight="1">
      <c r="A55" s="105"/>
      <c r="B55" s="141" t="s">
        <v>315</v>
      </c>
      <c r="C55" s="36"/>
      <c r="D55" s="44" t="s">
        <v>5</v>
      </c>
      <c r="E55" s="149" t="str">
        <f>IF(ISNA(VLOOKUP(B55,'S 2 H BRUT+NET'!$B$6:$AO$130,40,FALSE)),"",VLOOKUP(B55,'S 2 H BRUT+NET'!$B$6:$AO$130,40,FALSE))</f>
        <v/>
      </c>
      <c r="F55" s="150">
        <f>IF(ISNA(VLOOKUP(B55,'DAMES BRUT+ NET'!$B$6:$AO$78,40,FALSE)),"",VLOOKUP(B55,'DAMES BRUT+ NET'!$B$6:$AO$78,40,FALSE))</f>
        <v>46</v>
      </c>
      <c r="G55" s="151" t="str">
        <f>IF(ISNA(VLOOKUP(B55,'S 3 H BRUT + NET'!$B$6:$AO$68,40,FALSE)),"",VLOOKUP(B55,'S 3 H BRUT + NET'!$B$6:$AO$68,40,FALSE))</f>
        <v/>
      </c>
      <c r="H55" s="103"/>
      <c r="I55" s="93"/>
      <c r="J55" s="93"/>
      <c r="K55" s="104"/>
      <c r="L55" s="83"/>
    </row>
    <row r="56" spans="1:12" s="95" customFormat="1" ht="13.8" customHeight="1">
      <c r="A56" s="105"/>
      <c r="B56" s="141" t="s">
        <v>335</v>
      </c>
      <c r="C56" s="36"/>
      <c r="D56" s="44" t="s">
        <v>5</v>
      </c>
      <c r="E56" s="149" t="str">
        <f>IF(ISNA(VLOOKUP(B56,'S 2 H BRUT+NET'!$B$6:$AO$130,40,FALSE)),"",VLOOKUP(B56,'S 2 H BRUT+NET'!$B$6:$AO$130,40,FALSE))</f>
        <v/>
      </c>
      <c r="F56" s="150">
        <f>IF(ISNA(VLOOKUP(B56,'DAMES BRUT+ NET'!$B$6:$AO$78,40,FALSE)),"",VLOOKUP(B56,'DAMES BRUT+ NET'!$B$6:$AO$78,40,FALSE))</f>
        <v>114</v>
      </c>
      <c r="G56" s="151" t="str">
        <f>IF(ISNA(VLOOKUP(B56,'S 3 H BRUT + NET'!$B$6:$AO$68,40,FALSE)),"",VLOOKUP(B56,'S 3 H BRUT + NET'!$B$6:$AO$68,40,FALSE))</f>
        <v/>
      </c>
      <c r="H56" s="103"/>
      <c r="I56" s="93"/>
      <c r="J56" s="93"/>
      <c r="K56" s="104"/>
      <c r="L56" s="83"/>
    </row>
    <row r="57" spans="1:12" s="95" customFormat="1" ht="13.8" customHeight="1">
      <c r="A57" s="105"/>
      <c r="B57" s="141" t="s">
        <v>340</v>
      </c>
      <c r="C57" s="36"/>
      <c r="D57" s="44" t="s">
        <v>5</v>
      </c>
      <c r="E57" s="149" t="str">
        <f>IF(ISNA(VLOOKUP(B57,'S 2 H BRUT+NET'!$B$6:$AO$130,40,FALSE)),"",VLOOKUP(B57,'S 2 H BRUT+NET'!$B$6:$AO$130,40,FALSE))</f>
        <v/>
      </c>
      <c r="F57" s="150">
        <f>IF(ISNA(VLOOKUP(B57,'DAMES BRUT+ NET'!$B$6:$AO$78,40,FALSE)),"",VLOOKUP(B57,'DAMES BRUT+ NET'!$B$6:$AO$78,40,FALSE))</f>
        <v>37</v>
      </c>
      <c r="G57" s="151" t="str">
        <f>IF(ISNA(VLOOKUP(B57,'S 3 H BRUT + NET'!$B$6:$AO$68,40,FALSE)),"",VLOOKUP(B57,'S 3 H BRUT + NET'!$B$6:$AO$68,40,FALSE))</f>
        <v/>
      </c>
      <c r="H57" s="103"/>
      <c r="I57" s="93"/>
      <c r="J57" s="93"/>
      <c r="K57" s="104"/>
      <c r="L57" s="83"/>
    </row>
    <row r="58" spans="1:12" s="95" customFormat="1" ht="13.8" customHeight="1">
      <c r="A58" s="105"/>
      <c r="B58" s="138" t="s">
        <v>186</v>
      </c>
      <c r="C58" s="102"/>
      <c r="D58" s="118" t="s">
        <v>181</v>
      </c>
      <c r="E58" s="149">
        <f>IF(ISNA(VLOOKUP(B58,'S 2 H BRUT+NET'!$B$6:$AO$130,40,FALSE)),"",VLOOKUP(B58,'S 2 H BRUT+NET'!$B$6:$AO$130,40,FALSE))</f>
        <v>49</v>
      </c>
      <c r="F58" s="150" t="str">
        <f>IF(ISNA(VLOOKUP(B58,'DAMES BRUT+ NET'!$B$6:$AO$78,40,FALSE)),"",VLOOKUP(B58,'DAMES BRUT+ NET'!$B$6:$AO$78,40,FALSE))</f>
        <v/>
      </c>
      <c r="G58" s="151" t="str">
        <f>IF(ISNA(VLOOKUP(B58,'S 3 H BRUT + NET'!$B$6:$AO$68,40,FALSE)),"",VLOOKUP(B58,'S 3 H BRUT + NET'!$B$6:$AO$68,40,FALSE))</f>
        <v/>
      </c>
      <c r="H58" s="93"/>
      <c r="I58" s="93"/>
      <c r="J58" s="93"/>
      <c r="K58" s="104"/>
      <c r="L58" s="83"/>
    </row>
    <row r="59" spans="1:12" s="95" customFormat="1" ht="13.8" customHeight="1">
      <c r="A59" s="105"/>
      <c r="B59" s="138" t="s">
        <v>183</v>
      </c>
      <c r="C59" s="102"/>
      <c r="D59" s="118" t="s">
        <v>181</v>
      </c>
      <c r="E59" s="149">
        <f>IF(ISNA(VLOOKUP(B59,'S 2 H BRUT+NET'!$B$6:$AO$130,40,FALSE)),"",VLOOKUP(B59,'S 2 H BRUT+NET'!$B$6:$AO$130,40,FALSE))</f>
        <v>165</v>
      </c>
      <c r="F59" s="150" t="str">
        <f>IF(ISNA(VLOOKUP(B59,'DAMES BRUT+ NET'!$B$6:$AO$78,40,FALSE)),"",VLOOKUP(B59,'DAMES BRUT+ NET'!$B$6:$AO$78,40,FALSE))</f>
        <v/>
      </c>
      <c r="G59" s="151" t="str">
        <f>IF(ISNA(VLOOKUP(B59,'S 3 H BRUT + NET'!$B$6:$AO$68,40,FALSE)),"",VLOOKUP(B59,'S 3 H BRUT + NET'!$B$6:$AO$68,40,FALSE))</f>
        <v/>
      </c>
      <c r="H59" s="93"/>
      <c r="I59" s="93"/>
      <c r="J59" s="93"/>
      <c r="K59" s="104"/>
      <c r="L59" s="83"/>
    </row>
    <row r="60" spans="1:12" s="95" customFormat="1" ht="13.8" customHeight="1">
      <c r="A60" s="105"/>
      <c r="B60" s="138" t="s">
        <v>185</v>
      </c>
      <c r="C60" s="102"/>
      <c r="D60" s="118" t="s">
        <v>181</v>
      </c>
      <c r="E60" s="149">
        <f>IF(ISNA(VLOOKUP(B60,'S 2 H BRUT+NET'!$B$6:$AO$130,40,FALSE)),"",VLOOKUP(B60,'S 2 H BRUT+NET'!$B$6:$AO$130,40,FALSE))</f>
        <v>46</v>
      </c>
      <c r="F60" s="150" t="str">
        <f>IF(ISNA(VLOOKUP(B60,'DAMES BRUT+ NET'!$B$6:$AO$78,40,FALSE)),"",VLOOKUP(B60,'DAMES BRUT+ NET'!$B$6:$AO$78,40,FALSE))</f>
        <v/>
      </c>
      <c r="G60" s="151" t="str">
        <f>IF(ISNA(VLOOKUP(B60,'S 3 H BRUT + NET'!$B$6:$AO$68,40,FALSE)),"",VLOOKUP(B60,'S 3 H BRUT + NET'!$B$6:$AO$68,40,FALSE))</f>
        <v/>
      </c>
      <c r="H60" s="93"/>
      <c r="I60" s="93"/>
      <c r="J60" s="93"/>
      <c r="K60" s="104"/>
      <c r="L60" s="83"/>
    </row>
    <row r="61" spans="1:12" s="95" customFormat="1" ht="13.8" customHeight="1">
      <c r="A61" s="105"/>
      <c r="B61" s="138" t="s">
        <v>184</v>
      </c>
      <c r="C61" s="102"/>
      <c r="D61" s="118" t="s">
        <v>181</v>
      </c>
      <c r="E61" s="149">
        <f>IF(ISNA(VLOOKUP(B61,'S 2 H BRUT+NET'!$B$6:$AO$130,40,FALSE)),"",VLOOKUP(B61,'S 2 H BRUT+NET'!$B$6:$AO$130,40,FALSE))</f>
        <v>114</v>
      </c>
      <c r="F61" s="150" t="str">
        <f>IF(ISNA(VLOOKUP(B61,'DAMES BRUT+ NET'!$B$6:$AO$78,40,FALSE)),"",VLOOKUP(B61,'DAMES BRUT+ NET'!$B$6:$AO$78,40,FALSE))</f>
        <v/>
      </c>
      <c r="G61" s="151" t="str">
        <f>IF(ISNA(VLOOKUP(B61,'S 3 H BRUT + NET'!$B$6:$AO$68,40,FALSE)),"",VLOOKUP(B61,'S 3 H BRUT + NET'!$B$6:$AO$68,40,FALSE))</f>
        <v/>
      </c>
      <c r="H61" s="93"/>
      <c r="I61" s="93"/>
      <c r="J61" s="93"/>
      <c r="K61" s="104"/>
      <c r="L61" s="83"/>
    </row>
    <row r="62" spans="1:12" s="95" customFormat="1" ht="13.8" customHeight="1">
      <c r="A62" s="105"/>
      <c r="B62" s="138" t="s">
        <v>277</v>
      </c>
      <c r="C62" s="102"/>
      <c r="D62" s="118" t="s">
        <v>181</v>
      </c>
      <c r="E62" s="149">
        <f>IF(ISNA(VLOOKUP(B62,'S 2 H BRUT+NET'!$B$6:$AO$130,40,FALSE)),"",VLOOKUP(B62,'S 2 H BRUT+NET'!$B$6:$AO$130,40,FALSE))</f>
        <v>109</v>
      </c>
      <c r="F62" s="150" t="str">
        <f>IF(ISNA(VLOOKUP(B62,'DAMES BRUT+ NET'!$B$6:$AO$78,40,FALSE)),"",VLOOKUP(B62,'DAMES BRUT+ NET'!$B$6:$AO$78,40,FALSE))</f>
        <v/>
      </c>
      <c r="G62" s="151" t="str">
        <f>IF(ISNA(VLOOKUP(B62,'S 3 H BRUT + NET'!$B$6:$AO$68,40,FALSE)),"",VLOOKUP(B62,'S 3 H BRUT + NET'!$B$6:$AO$68,40,FALSE))</f>
        <v/>
      </c>
      <c r="H62" s="93"/>
      <c r="I62" s="93"/>
      <c r="J62" s="93"/>
      <c r="K62" s="104"/>
      <c r="L62" s="83"/>
    </row>
    <row r="63" spans="1:12" s="95" customFormat="1" ht="13.8" customHeight="1">
      <c r="A63" s="105"/>
      <c r="B63" s="138" t="s">
        <v>278</v>
      </c>
      <c r="C63" s="102"/>
      <c r="D63" s="118" t="s">
        <v>181</v>
      </c>
      <c r="E63" s="149">
        <f>IF(ISNA(VLOOKUP(B63,'S 2 H BRUT+NET'!$B$6:$AO$130,40,FALSE)),"",VLOOKUP(B63,'S 2 H BRUT+NET'!$B$6:$AO$130,40,FALSE))</f>
        <v>250</v>
      </c>
      <c r="F63" s="150" t="str">
        <f>IF(ISNA(VLOOKUP(B63,'DAMES BRUT+ NET'!$B$6:$AO$78,40,FALSE)),"",VLOOKUP(B63,'DAMES BRUT+ NET'!$B$6:$AO$78,40,FALSE))</f>
        <v/>
      </c>
      <c r="G63" s="151" t="str">
        <f>IF(ISNA(VLOOKUP(B63,'S 3 H BRUT + NET'!$B$6:$AO$68,40,FALSE)),"",VLOOKUP(B63,'S 3 H BRUT + NET'!$B$6:$AO$68,40,FALSE))</f>
        <v/>
      </c>
      <c r="H63" s="93"/>
      <c r="I63" s="93"/>
      <c r="J63" s="93"/>
      <c r="K63" s="104"/>
      <c r="L63" s="83"/>
    </row>
    <row r="64" spans="1:12" s="95" customFormat="1" ht="13.8" customHeight="1">
      <c r="A64" s="105"/>
      <c r="B64" s="138" t="s">
        <v>279</v>
      </c>
      <c r="C64" s="102"/>
      <c r="D64" s="118" t="s">
        <v>181</v>
      </c>
      <c r="E64" s="149">
        <f>IF(ISNA(VLOOKUP(B64,'S 2 H BRUT+NET'!$B$6:$AO$130,40,FALSE)),"",VLOOKUP(B64,'S 2 H BRUT+NET'!$B$6:$AO$130,40,FALSE))</f>
        <v>45</v>
      </c>
      <c r="F64" s="150" t="str">
        <f>IF(ISNA(VLOOKUP(B64,'DAMES BRUT+ NET'!$B$6:$AO$78,40,FALSE)),"",VLOOKUP(B64,'DAMES BRUT+ NET'!$B$6:$AO$78,40,FALSE))</f>
        <v/>
      </c>
      <c r="G64" s="151" t="str">
        <f>IF(ISNA(VLOOKUP(B64,'S 3 H BRUT + NET'!$B$6:$AO$68,40,FALSE)),"",VLOOKUP(B64,'S 3 H BRUT + NET'!$B$6:$AO$68,40,FALSE))</f>
        <v/>
      </c>
      <c r="H64" s="93"/>
      <c r="I64" s="93"/>
      <c r="J64" s="93"/>
      <c r="K64" s="104"/>
      <c r="L64" s="83"/>
    </row>
    <row r="65" spans="1:12" s="95" customFormat="1" ht="13.8" customHeight="1">
      <c r="A65" s="90"/>
      <c r="B65" s="138" t="s">
        <v>280</v>
      </c>
      <c r="C65" s="97"/>
      <c r="D65" s="118" t="s">
        <v>181</v>
      </c>
      <c r="E65" s="149">
        <f>IF(ISNA(VLOOKUP(B65,'S 2 H BRUT+NET'!$B$6:$AO$130,40,FALSE)),"",VLOOKUP(B65,'S 2 H BRUT+NET'!$B$6:$AO$130,40,FALSE))</f>
        <v>39</v>
      </c>
      <c r="F65" s="150" t="str">
        <f>IF(ISNA(VLOOKUP(B65,'DAMES BRUT+ NET'!$B$6:$AO$78,40,FALSE)),"",VLOOKUP(B65,'DAMES BRUT+ NET'!$B$6:$AO$78,40,FALSE))</f>
        <v/>
      </c>
      <c r="G65" s="151" t="str">
        <f>IF(ISNA(VLOOKUP(B65,'S 3 H BRUT + NET'!$B$6:$AO$68,40,FALSE)),"",VLOOKUP(B65,'S 3 H BRUT + NET'!$B$6:$AO$68,40,FALSE))</f>
        <v/>
      </c>
      <c r="H65" s="93"/>
      <c r="I65" s="93"/>
      <c r="J65" s="93"/>
      <c r="K65" s="104"/>
      <c r="L65" s="83"/>
    </row>
    <row r="66" spans="1:12" s="95" customFormat="1" ht="13.8" customHeight="1">
      <c r="A66" s="90"/>
      <c r="B66" s="138" t="s">
        <v>298</v>
      </c>
      <c r="C66" s="97"/>
      <c r="D66" s="118" t="s">
        <v>181</v>
      </c>
      <c r="E66" s="149">
        <f>IF(ISNA(VLOOKUP(B66,'S 2 H BRUT+NET'!$B$6:$AO$130,40,FALSE)),"",VLOOKUP(B66,'S 2 H BRUT+NET'!$B$6:$AO$130,40,FALSE))</f>
        <v>186</v>
      </c>
      <c r="F66" s="150" t="str">
        <f>IF(ISNA(VLOOKUP(B66,'DAMES BRUT+ NET'!$B$6:$AO$78,40,FALSE)),"",VLOOKUP(B66,'DAMES BRUT+ NET'!$B$6:$AO$78,40,FALSE))</f>
        <v/>
      </c>
      <c r="G66" s="151" t="str">
        <f>IF(ISNA(VLOOKUP(B66,'S 3 H BRUT + NET'!$B$6:$AO$68,40,FALSE)),"",VLOOKUP(B66,'S 3 H BRUT + NET'!$B$6:$AO$68,40,FALSE))</f>
        <v/>
      </c>
      <c r="H66" s="93"/>
      <c r="I66" s="93"/>
      <c r="J66" s="93"/>
      <c r="K66" s="104"/>
      <c r="L66" s="83"/>
    </row>
    <row r="67" spans="1:12" s="95" customFormat="1" ht="13.8" customHeight="1">
      <c r="A67" s="90"/>
      <c r="B67" s="138" t="s">
        <v>299</v>
      </c>
      <c r="C67" s="97"/>
      <c r="D67" s="118" t="s">
        <v>181</v>
      </c>
      <c r="E67" s="149">
        <f>IF(ISNA(VLOOKUP(B67,'S 2 H BRUT+NET'!$B$6:$AO$130,40,FALSE)),"",VLOOKUP(B67,'S 2 H BRUT+NET'!$B$6:$AO$130,40,FALSE))</f>
        <v>104</v>
      </c>
      <c r="F67" s="150" t="str">
        <f>IF(ISNA(VLOOKUP(B67,'DAMES BRUT+ NET'!$B$6:$AO$78,40,FALSE)),"",VLOOKUP(B67,'DAMES BRUT+ NET'!$B$6:$AO$78,40,FALSE))</f>
        <v/>
      </c>
      <c r="G67" s="151" t="str">
        <f>IF(ISNA(VLOOKUP(B67,'S 3 H BRUT + NET'!$B$6:$AO$68,40,FALSE)),"",VLOOKUP(B67,'S 3 H BRUT + NET'!$B$6:$AO$68,40,FALSE))</f>
        <v/>
      </c>
      <c r="H67" s="93"/>
      <c r="I67" s="93"/>
      <c r="J67" s="93"/>
      <c r="K67" s="104"/>
      <c r="L67" s="83"/>
    </row>
    <row r="68" spans="1:12" s="95" customFormat="1" ht="13.8" customHeight="1">
      <c r="A68" s="90"/>
      <c r="B68" s="138" t="s">
        <v>300</v>
      </c>
      <c r="C68" s="102"/>
      <c r="D68" s="118" t="s">
        <v>181</v>
      </c>
      <c r="E68" s="149">
        <f>IF(ISNA(VLOOKUP(B68,'S 2 H BRUT+NET'!$B$6:$AO$130,40,FALSE)),"",VLOOKUP(B68,'S 2 H BRUT+NET'!$B$6:$AO$130,40,FALSE))</f>
        <v>100</v>
      </c>
      <c r="F68" s="150" t="str">
        <f>IF(ISNA(VLOOKUP(B68,'DAMES BRUT+ NET'!$B$6:$AO$78,40,FALSE)),"",VLOOKUP(B68,'DAMES BRUT+ NET'!$B$6:$AO$78,40,FALSE))</f>
        <v/>
      </c>
      <c r="G68" s="151" t="str">
        <f>IF(ISNA(VLOOKUP(B68,'S 3 H BRUT + NET'!$B$6:$AO$68,40,FALSE)),"",VLOOKUP(B68,'S 3 H BRUT + NET'!$B$6:$AO$68,40,FALSE))</f>
        <v/>
      </c>
      <c r="H68" s="93"/>
      <c r="I68" s="93"/>
      <c r="J68" s="93"/>
      <c r="K68" s="104"/>
      <c r="L68" s="83"/>
    </row>
    <row r="69" spans="1:12" s="95" customFormat="1" ht="13.8" customHeight="1">
      <c r="A69" s="90"/>
      <c r="B69" s="138" t="s">
        <v>301</v>
      </c>
      <c r="C69" s="97"/>
      <c r="D69" s="118" t="s">
        <v>181</v>
      </c>
      <c r="E69" s="149">
        <f>IF(ISNA(VLOOKUP(B69,'S 2 H BRUT+NET'!$B$6:$AO$130,40,FALSE)),"",VLOOKUP(B69,'S 2 H BRUT+NET'!$B$6:$AO$130,40,FALSE))</f>
        <v>112</v>
      </c>
      <c r="F69" s="150" t="str">
        <f>IF(ISNA(VLOOKUP(B69,'DAMES BRUT+ NET'!$B$6:$AO$78,40,FALSE)),"",VLOOKUP(B69,'DAMES BRUT+ NET'!$B$6:$AO$78,40,FALSE))</f>
        <v/>
      </c>
      <c r="G69" s="151" t="str">
        <f>IF(ISNA(VLOOKUP(B69,'S 3 H BRUT + NET'!$B$6:$AO$68,40,FALSE)),"",VLOOKUP(B69,'S 3 H BRUT + NET'!$B$6:$AO$68,40,FALSE))</f>
        <v/>
      </c>
      <c r="H69" s="98">
        <f>SUM(LARGE(E58:E75,1)+(LARGE(E58:E75,2)+(LARGE(E58:E75,3))))</f>
        <v>666</v>
      </c>
      <c r="I69" s="99">
        <f>SUM(LARGE(F58:F75,1))</f>
        <v>81</v>
      </c>
      <c r="J69" s="100">
        <f>SUM(LARGE(G58:G75,1))</f>
        <v>152</v>
      </c>
      <c r="K69" s="101">
        <f t="shared" ref="K69" si="1">H69+I69+J69</f>
        <v>899</v>
      </c>
      <c r="L69" s="83">
        <f>RANK(K69,$K$19:$K$275,0)</f>
        <v>8</v>
      </c>
    </row>
    <row r="70" spans="1:12" s="95" customFormat="1" ht="13.8" customHeight="1">
      <c r="A70" s="90"/>
      <c r="B70" s="138" t="s">
        <v>292</v>
      </c>
      <c r="C70" s="102"/>
      <c r="D70" s="118" t="s">
        <v>181</v>
      </c>
      <c r="E70" s="149">
        <f>IF(ISNA(VLOOKUP(B70,'S 2 H BRUT+NET'!$B$6:$AO$130,40,FALSE)),"",VLOOKUP(B70,'S 2 H BRUT+NET'!$B$6:$AO$130,40,FALSE))</f>
        <v>230</v>
      </c>
      <c r="F70" s="150" t="str">
        <f>IF(ISNA(VLOOKUP(B70,'DAMES BRUT+ NET'!$B$6:$AO$78,40,FALSE)),"",VLOOKUP(B70,'DAMES BRUT+ NET'!$B$6:$AO$78,40,FALSE))</f>
        <v/>
      </c>
      <c r="G70" s="151" t="str">
        <f>IF(ISNA(VLOOKUP(B70,'S 3 H BRUT + NET'!$B$6:$AO$68,40,FALSE)),"",VLOOKUP(B70,'S 3 H BRUT + NET'!$B$6:$AO$68,40,FALSE))</f>
        <v/>
      </c>
      <c r="H70" s="103"/>
      <c r="I70" s="93"/>
      <c r="J70" s="93"/>
      <c r="K70" s="104"/>
      <c r="L70" s="83"/>
    </row>
    <row r="71" spans="1:12" s="95" customFormat="1" ht="13.8" customHeight="1">
      <c r="A71" s="90"/>
      <c r="B71" s="139" t="s">
        <v>302</v>
      </c>
      <c r="C71" s="102"/>
      <c r="D71" s="118" t="s">
        <v>181</v>
      </c>
      <c r="E71" s="149" t="str">
        <f>IF(ISNA(VLOOKUP(B71,'S 2 H BRUT+NET'!$B$6:$AO$130,40,FALSE)),"",VLOOKUP(B71,'S 2 H BRUT+NET'!$B$6:$AO$130,40,FALSE))</f>
        <v/>
      </c>
      <c r="F71" s="150" t="str">
        <f>IF(ISNA(VLOOKUP(B71,'DAMES BRUT+ NET'!$B$6:$AO$78,40,FALSE)),"",VLOOKUP(B71,'DAMES BRUT+ NET'!$B$6:$AO$78,40,FALSE))</f>
        <v/>
      </c>
      <c r="G71" s="151">
        <f>IF(ISNA(VLOOKUP(B71,'S 3 H BRUT + NET'!$B$6:$AO$68,40,FALSE)),"",VLOOKUP(B71,'S 3 H BRUT + NET'!$B$6:$AO$68,40,FALSE))</f>
        <v>131</v>
      </c>
      <c r="H71" s="103"/>
      <c r="I71" s="93"/>
      <c r="J71" s="93"/>
      <c r="K71" s="104"/>
      <c r="L71" s="83"/>
    </row>
    <row r="72" spans="1:12" s="95" customFormat="1" ht="13.8" customHeight="1">
      <c r="A72" s="90"/>
      <c r="B72" s="139" t="s">
        <v>281</v>
      </c>
      <c r="C72" s="36"/>
      <c r="D72" s="86" t="s">
        <v>181</v>
      </c>
      <c r="E72" s="149" t="str">
        <f>IF(ISNA(VLOOKUP(B72,'S 2 H BRUT+NET'!$B$6:$AO$130,40,FALSE)),"",VLOOKUP(B72,'S 2 H BRUT+NET'!$B$6:$AO$130,40,FALSE))</f>
        <v/>
      </c>
      <c r="F72" s="150" t="str">
        <f>IF(ISNA(VLOOKUP(B72,'DAMES BRUT+ NET'!$B$6:$AO$78,40,FALSE)),"",VLOOKUP(B72,'DAMES BRUT+ NET'!$B$6:$AO$78,40,FALSE))</f>
        <v/>
      </c>
      <c r="G72" s="151">
        <f>IF(ISNA(VLOOKUP(B72,'S 3 H BRUT + NET'!$B$6:$AO$68,40,FALSE)),"",VLOOKUP(B72,'S 3 H BRUT + NET'!$B$6:$AO$68,40,FALSE))</f>
        <v>152</v>
      </c>
      <c r="H72" s="103"/>
      <c r="I72" s="93"/>
      <c r="J72" s="93"/>
      <c r="K72" s="104"/>
      <c r="L72" s="83"/>
    </row>
    <row r="73" spans="1:12" s="95" customFormat="1" ht="13.8" customHeight="1">
      <c r="A73" s="90"/>
      <c r="B73" s="139" t="s">
        <v>317</v>
      </c>
      <c r="C73" s="36"/>
      <c r="D73" s="86" t="s">
        <v>181</v>
      </c>
      <c r="E73" s="149" t="str">
        <f>IF(ISNA(VLOOKUP(B73,'S 2 H BRUT+NET'!$B$6:$AO$130,40,FALSE)),"",VLOOKUP(B73,'S 2 H BRUT+NET'!$B$6:$AO$130,40,FALSE))</f>
        <v/>
      </c>
      <c r="F73" s="150" t="str">
        <f>IF(ISNA(VLOOKUP(B73,'DAMES BRUT+ NET'!$B$6:$AO$78,40,FALSE)),"",VLOOKUP(B73,'DAMES BRUT+ NET'!$B$6:$AO$78,40,FALSE))</f>
        <v/>
      </c>
      <c r="G73" s="151">
        <f>IF(ISNA(VLOOKUP(B73,'S 3 H BRUT + NET'!$B$6:$AO$68,40,FALSE)),"",VLOOKUP(B73,'S 3 H BRUT + NET'!$B$6:$AO$68,40,FALSE))</f>
        <v>42</v>
      </c>
      <c r="H73" s="103"/>
      <c r="I73" s="93"/>
      <c r="J73" s="93"/>
      <c r="K73" s="104"/>
      <c r="L73" s="83"/>
    </row>
    <row r="74" spans="1:12" s="95" customFormat="1" ht="13.8" customHeight="1">
      <c r="A74" s="90"/>
      <c r="B74" s="141" t="s">
        <v>182</v>
      </c>
      <c r="C74" s="102"/>
      <c r="D74" s="118" t="s">
        <v>181</v>
      </c>
      <c r="E74" s="149" t="str">
        <f>IF(ISNA(VLOOKUP(B74,'S 2 H BRUT+NET'!$B$6:$AO$130,40,FALSE)),"",VLOOKUP(B74,'S 2 H BRUT+NET'!$B$6:$AO$130,40,FALSE))</f>
        <v/>
      </c>
      <c r="F74" s="150">
        <f>IF(ISNA(VLOOKUP(B74,'DAMES BRUT+ NET'!$B$6:$AO$78,40,FALSE)),"",VLOOKUP(B74,'DAMES BRUT+ NET'!$B$6:$AO$78,40,FALSE))</f>
        <v>40</v>
      </c>
      <c r="G74" s="151" t="str">
        <f>IF(ISNA(VLOOKUP(B74,'S 3 H BRUT + NET'!$B$6:$AO$68,40,FALSE)),"",VLOOKUP(B74,'S 3 H BRUT + NET'!$B$6:$AO$68,40,FALSE))</f>
        <v/>
      </c>
      <c r="H74" s="103"/>
      <c r="I74" s="93"/>
      <c r="J74" s="93"/>
      <c r="K74" s="104"/>
      <c r="L74" s="83"/>
    </row>
    <row r="75" spans="1:12" s="95" customFormat="1" ht="13.8" customHeight="1">
      <c r="A75" s="90"/>
      <c r="B75" s="141" t="s">
        <v>268</v>
      </c>
      <c r="C75" s="102"/>
      <c r="D75" s="118" t="s">
        <v>181</v>
      </c>
      <c r="E75" s="149" t="str">
        <f>IF(ISNA(VLOOKUP(B75,'S 2 H BRUT+NET'!$B$6:$AO$130,40,FALSE)),"",VLOOKUP(B75,'S 2 H BRUT+NET'!$B$6:$AO$130,40,FALSE))</f>
        <v/>
      </c>
      <c r="F75" s="150">
        <f>IF(ISNA(VLOOKUP(B75,'DAMES BRUT+ NET'!$B$6:$AO$78,40,FALSE)),"",VLOOKUP(B75,'DAMES BRUT+ NET'!$B$6:$AO$78,40,FALSE))</f>
        <v>81</v>
      </c>
      <c r="G75" s="151" t="str">
        <f>IF(ISNA(VLOOKUP(B75,'S 3 H BRUT + NET'!$B$6:$AO$68,40,FALSE)),"",VLOOKUP(B75,'S 3 H BRUT + NET'!$B$6:$AO$68,40,FALSE))</f>
        <v/>
      </c>
      <c r="H75" s="103"/>
      <c r="I75" s="93"/>
      <c r="J75" s="93"/>
      <c r="K75" s="104"/>
      <c r="L75" s="83"/>
    </row>
    <row r="76" spans="1:12" s="95" customFormat="1" ht="13.8" customHeight="1">
      <c r="A76" s="90"/>
      <c r="B76" s="138" t="s">
        <v>26</v>
      </c>
      <c r="C76" s="97"/>
      <c r="D76" s="106" t="s">
        <v>109</v>
      </c>
      <c r="E76" s="149">
        <f>IF(ISNA(VLOOKUP(B76,'S 2 H BRUT+NET'!$B$6:$AO$130,40,FALSE)),"",VLOOKUP(B76,'S 2 H BRUT+NET'!$B$6:$AO$130,40,FALSE))</f>
        <v>105</v>
      </c>
      <c r="F76" s="150" t="str">
        <f>IF(ISNA(VLOOKUP(B76,'DAMES BRUT+ NET'!$B$6:$AO$78,40,FALSE)),"",VLOOKUP(B76,'DAMES BRUT+ NET'!$B$6:$AO$78,40,FALSE))</f>
        <v/>
      </c>
      <c r="G76" s="151" t="str">
        <f>IF(ISNA(VLOOKUP(B76,'S 3 H BRUT + NET'!$B$6:$AO$68,40,FALSE)),"",VLOOKUP(B76,'S 3 H BRUT + NET'!$B$6:$AO$68,40,FALSE))</f>
        <v/>
      </c>
      <c r="H76" s="93"/>
      <c r="I76" s="93"/>
      <c r="J76" s="93"/>
      <c r="K76" s="104"/>
      <c r="L76" s="83"/>
    </row>
    <row r="77" spans="1:12" s="95" customFormat="1" ht="13.8" customHeight="1">
      <c r="A77" s="90"/>
      <c r="B77" s="138" t="s">
        <v>33</v>
      </c>
      <c r="C77" s="102"/>
      <c r="D77" s="106" t="s">
        <v>109</v>
      </c>
      <c r="E77" s="149">
        <f>IF(ISNA(VLOOKUP(B77,'S 2 H BRUT+NET'!$B$6:$AO$130,40,FALSE)),"",VLOOKUP(B77,'S 2 H BRUT+NET'!$B$6:$AO$130,40,FALSE))</f>
        <v>254</v>
      </c>
      <c r="F77" s="150" t="str">
        <f>IF(ISNA(VLOOKUP(B77,'DAMES BRUT+ NET'!$B$6:$AO$78,40,FALSE)),"",VLOOKUP(B77,'DAMES BRUT+ NET'!$B$6:$AO$78,40,FALSE))</f>
        <v/>
      </c>
      <c r="G77" s="151" t="str">
        <f>IF(ISNA(VLOOKUP(B77,'S 3 H BRUT + NET'!$B$6:$AO$68,40,FALSE)),"",VLOOKUP(B77,'S 3 H BRUT + NET'!$B$6:$AO$68,40,FALSE))</f>
        <v/>
      </c>
      <c r="H77" s="93"/>
      <c r="I77" s="93"/>
      <c r="J77" s="93"/>
      <c r="K77" s="104"/>
      <c r="L77" s="83"/>
    </row>
    <row r="78" spans="1:12" s="95" customFormat="1" ht="13.8" customHeight="1">
      <c r="A78" s="90"/>
      <c r="B78" s="138" t="s">
        <v>158</v>
      </c>
      <c r="C78" s="107"/>
      <c r="D78" s="106" t="s">
        <v>109</v>
      </c>
      <c r="E78" s="149">
        <f>IF(ISNA(VLOOKUP(B78,'S 2 H BRUT+NET'!$B$6:$AO$130,40,FALSE)),"",VLOOKUP(B78,'S 2 H BRUT+NET'!$B$6:$AO$130,40,FALSE))</f>
        <v>137</v>
      </c>
      <c r="F78" s="150" t="str">
        <f>IF(ISNA(VLOOKUP(B78,'DAMES BRUT+ NET'!$B$6:$AO$78,40,FALSE)),"",VLOOKUP(B78,'DAMES BRUT+ NET'!$B$6:$AO$78,40,FALSE))</f>
        <v/>
      </c>
      <c r="G78" s="151" t="str">
        <f>IF(ISNA(VLOOKUP(B78,'S 3 H BRUT + NET'!$B$6:$AO$68,40,FALSE)),"",VLOOKUP(B78,'S 3 H BRUT + NET'!$B$6:$AO$68,40,FALSE))</f>
        <v/>
      </c>
      <c r="H78" s="93"/>
      <c r="I78" s="93"/>
      <c r="J78" s="93"/>
      <c r="K78" s="104"/>
      <c r="L78" s="83"/>
    </row>
    <row r="79" spans="1:12" s="95" customFormat="1" ht="13.8" customHeight="1">
      <c r="A79" s="90"/>
      <c r="B79" s="138" t="s">
        <v>35</v>
      </c>
      <c r="C79" s="107"/>
      <c r="D79" s="106" t="s">
        <v>109</v>
      </c>
      <c r="E79" s="149">
        <f>IF(ISNA(VLOOKUP(B79,'S 2 H BRUT+NET'!$B$6:$AO$130,40,FALSE)),"",VLOOKUP(B79,'S 2 H BRUT+NET'!$B$6:$AO$130,40,FALSE))</f>
        <v>134</v>
      </c>
      <c r="F79" s="150" t="str">
        <f>IF(ISNA(VLOOKUP(B79,'DAMES BRUT+ NET'!$B$6:$AO$78,40,FALSE)),"",VLOOKUP(B79,'DAMES BRUT+ NET'!$B$6:$AO$78,40,FALSE))</f>
        <v/>
      </c>
      <c r="G79" s="151" t="str">
        <f>IF(ISNA(VLOOKUP(B79,'S 3 H BRUT + NET'!$B$6:$AO$68,40,FALSE)),"",VLOOKUP(B79,'S 3 H BRUT + NET'!$B$6:$AO$68,40,FALSE))</f>
        <v/>
      </c>
      <c r="H79" s="93"/>
      <c r="I79" s="93"/>
      <c r="J79" s="93"/>
      <c r="K79" s="104"/>
      <c r="L79" s="83"/>
    </row>
    <row r="80" spans="1:12" s="95" customFormat="1" ht="13.8" customHeight="1">
      <c r="A80" s="90"/>
      <c r="B80" s="138" t="s">
        <v>32</v>
      </c>
      <c r="C80" s="36"/>
      <c r="D80" s="75" t="s">
        <v>109</v>
      </c>
      <c r="E80" s="149">
        <f>IF(ISNA(VLOOKUP(B80,'S 2 H BRUT+NET'!$B$6:$AO$130,40,FALSE)),"",VLOOKUP(B80,'S 2 H BRUT+NET'!$B$6:$AO$130,40,FALSE))</f>
        <v>236</v>
      </c>
      <c r="F80" s="150" t="str">
        <f>IF(ISNA(VLOOKUP(B80,'DAMES BRUT+ NET'!$B$6:$AO$78,40,FALSE)),"",VLOOKUP(B80,'DAMES BRUT+ NET'!$B$6:$AO$78,40,FALSE))</f>
        <v/>
      </c>
      <c r="G80" s="151" t="str">
        <f>IF(ISNA(VLOOKUP(B80,'S 3 H BRUT + NET'!$B$6:$AO$68,40,FALSE)),"",VLOOKUP(B80,'S 3 H BRUT + NET'!$B$6:$AO$68,40,FALSE))</f>
        <v/>
      </c>
      <c r="H80" s="98">
        <f>SUM(LARGE(E76:E98,1)+(LARGE(E76:E98,2)+(LARGE(E76:E98,3))))</f>
        <v>744</v>
      </c>
      <c r="I80" s="99">
        <f>SUM(LARGE(F76:F98,1))</f>
        <v>182</v>
      </c>
      <c r="J80" s="100">
        <f>SUM(LARGE(G76:G98,1))</f>
        <v>204</v>
      </c>
      <c r="K80" s="101">
        <f t="shared" ref="K80" si="2">H80+I80+J80</f>
        <v>1130</v>
      </c>
      <c r="L80" s="83">
        <f>RANK(K80,$K$19:$K$2275,0)</f>
        <v>5</v>
      </c>
    </row>
    <row r="81" spans="1:12" s="95" customFormat="1" ht="13.8" customHeight="1">
      <c r="A81" s="90"/>
      <c r="B81" s="138" t="s">
        <v>34</v>
      </c>
      <c r="C81" s="36"/>
      <c r="D81" s="75" t="s">
        <v>109</v>
      </c>
      <c r="E81" s="149">
        <f>IF(ISNA(VLOOKUP(B81,'S 2 H BRUT+NET'!$B$6:$AO$130,40,FALSE)),"",VLOOKUP(B81,'S 2 H BRUT+NET'!$B$6:$AO$130,40,FALSE))</f>
        <v>205</v>
      </c>
      <c r="F81" s="150" t="str">
        <f>IF(ISNA(VLOOKUP(B81,'DAMES BRUT+ NET'!$B$6:$AO$78,40,FALSE)),"",VLOOKUP(B81,'DAMES BRUT+ NET'!$B$6:$AO$78,40,FALSE))</f>
        <v/>
      </c>
      <c r="G81" s="151" t="str">
        <f>IF(ISNA(VLOOKUP(B81,'S 3 H BRUT + NET'!$B$6:$AO$68,40,FALSE)),"",VLOOKUP(B81,'S 3 H BRUT + NET'!$B$6:$AO$68,40,FALSE))</f>
        <v/>
      </c>
      <c r="H81" s="103"/>
      <c r="I81" s="93"/>
      <c r="J81" s="93"/>
      <c r="K81" s="104"/>
      <c r="L81" s="83"/>
    </row>
    <row r="82" spans="1:12" s="95" customFormat="1" ht="13.8" customHeight="1">
      <c r="A82" s="90"/>
      <c r="B82" s="138" t="s">
        <v>195</v>
      </c>
      <c r="C82" s="36"/>
      <c r="D82" s="75" t="s">
        <v>109</v>
      </c>
      <c r="E82" s="149">
        <f>IF(ISNA(VLOOKUP(B82,'S 2 H BRUT+NET'!$B$6:$AO$130,40,FALSE)),"",VLOOKUP(B82,'S 2 H BRUT+NET'!$B$6:$AO$130,40,FALSE))</f>
        <v>254</v>
      </c>
      <c r="F82" s="150" t="str">
        <f>IF(ISNA(VLOOKUP(B82,'DAMES BRUT+ NET'!$B$6:$AO$78,40,FALSE)),"",VLOOKUP(B82,'DAMES BRUT+ NET'!$B$6:$AO$78,40,FALSE))</f>
        <v/>
      </c>
      <c r="G82" s="151" t="str">
        <f>IF(ISNA(VLOOKUP(B82,'S 3 H BRUT + NET'!$B$6:$AO$68,40,FALSE)),"",VLOOKUP(B82,'S 3 H BRUT + NET'!$B$6:$AO$68,40,FALSE))</f>
        <v/>
      </c>
      <c r="H82" s="103"/>
      <c r="I82" s="93"/>
      <c r="J82" s="93"/>
      <c r="K82" s="104"/>
      <c r="L82" s="83"/>
    </row>
    <row r="83" spans="1:12" s="95" customFormat="1" ht="13.8" customHeight="1">
      <c r="A83" s="90"/>
      <c r="B83" s="138" t="s">
        <v>196</v>
      </c>
      <c r="C83" s="36"/>
      <c r="D83" s="75" t="s">
        <v>109</v>
      </c>
      <c r="E83" s="149">
        <f>IF(ISNA(VLOOKUP(B83,'S 2 H BRUT+NET'!$B$6:$AO$130,40,FALSE)),"",VLOOKUP(B83,'S 2 H BRUT+NET'!$B$6:$AO$130,40,FALSE))</f>
        <v>63</v>
      </c>
      <c r="F83" s="150" t="str">
        <f>IF(ISNA(VLOOKUP(B83,'DAMES BRUT+ NET'!$B$6:$AO$78,40,FALSE)),"",VLOOKUP(B83,'DAMES BRUT+ NET'!$B$6:$AO$78,40,FALSE))</f>
        <v/>
      </c>
      <c r="G83" s="151" t="str">
        <f>IF(ISNA(VLOOKUP(B83,'S 3 H BRUT + NET'!$B$6:$AO$68,40,FALSE)),"",VLOOKUP(B83,'S 3 H BRUT + NET'!$B$6:$AO$68,40,FALSE))</f>
        <v/>
      </c>
      <c r="H83" s="103"/>
      <c r="I83" s="93"/>
      <c r="J83" s="93"/>
      <c r="K83" s="104"/>
      <c r="L83" s="83"/>
    </row>
    <row r="84" spans="1:12" s="95" customFormat="1" ht="13.8" customHeight="1">
      <c r="A84" s="90"/>
      <c r="B84" s="138" t="s">
        <v>197</v>
      </c>
      <c r="C84" s="36"/>
      <c r="D84" s="75" t="s">
        <v>109</v>
      </c>
      <c r="E84" s="149">
        <f>IF(ISNA(VLOOKUP(B84,'S 2 H BRUT+NET'!$B$6:$AO$130,40,FALSE)),"",VLOOKUP(B84,'S 2 H BRUT+NET'!$B$6:$AO$130,40,FALSE))</f>
        <v>51</v>
      </c>
      <c r="F84" s="150" t="str">
        <f>IF(ISNA(VLOOKUP(B84,'DAMES BRUT+ NET'!$B$6:$AO$78,40,FALSE)),"",VLOOKUP(B84,'DAMES BRUT+ NET'!$B$6:$AO$78,40,FALSE))</f>
        <v/>
      </c>
      <c r="G84" s="151" t="str">
        <f>IF(ISNA(VLOOKUP(B84,'S 3 H BRUT + NET'!$B$6:$AO$68,40,FALSE)),"",VLOOKUP(B84,'S 3 H BRUT + NET'!$B$6:$AO$68,40,FALSE))</f>
        <v/>
      </c>
      <c r="H84" s="103"/>
      <c r="I84" s="93"/>
      <c r="J84" s="93"/>
      <c r="K84" s="104"/>
      <c r="L84" s="83"/>
    </row>
    <row r="85" spans="1:12" s="95" customFormat="1" ht="13.8" customHeight="1">
      <c r="A85" s="90"/>
      <c r="B85" s="138" t="s">
        <v>327</v>
      </c>
      <c r="C85" s="36"/>
      <c r="D85" s="75" t="s">
        <v>109</v>
      </c>
      <c r="E85" s="149">
        <f>IF(ISNA(VLOOKUP(B85,'S 2 H BRUT+NET'!$B$6:$AO$130,40,FALSE)),"",VLOOKUP(B85,'S 2 H BRUT+NET'!$B$6:$AO$130,40,FALSE))</f>
        <v>52</v>
      </c>
      <c r="F85" s="150" t="str">
        <f>IF(ISNA(VLOOKUP(B85,'DAMES BRUT+ NET'!$B$6:$AO$78,40,FALSE)),"",VLOOKUP(B85,'DAMES BRUT+ NET'!$B$6:$AO$78,40,FALSE))</f>
        <v/>
      </c>
      <c r="G85" s="151" t="str">
        <f>IF(ISNA(VLOOKUP(B85,'S 3 H BRUT + NET'!$B$6:$AO$68,40,FALSE)),"",VLOOKUP(B85,'S 3 H BRUT + NET'!$B$6:$AO$68,40,FALSE))</f>
        <v/>
      </c>
      <c r="H85" s="103"/>
      <c r="I85" s="93"/>
      <c r="J85" s="93"/>
      <c r="K85" s="104"/>
      <c r="L85" s="83"/>
    </row>
    <row r="86" spans="1:12" s="95" customFormat="1" ht="13.8" customHeight="1">
      <c r="A86" s="90"/>
      <c r="B86" s="138" t="s">
        <v>254</v>
      </c>
      <c r="C86" s="36"/>
      <c r="D86" s="75" t="s">
        <v>109</v>
      </c>
      <c r="E86" s="149">
        <f>IF(ISNA(VLOOKUP(B86,'S 2 H BRUT+NET'!$B$6:$AO$130,40,FALSE)),"",VLOOKUP(B86,'S 2 H BRUT+NET'!$B$6:$AO$130,40,FALSE))</f>
        <v>199</v>
      </c>
      <c r="F86" s="150" t="str">
        <f>IF(ISNA(VLOOKUP(B86,'DAMES BRUT+ NET'!$B$6:$AO$78,40,FALSE)),"",VLOOKUP(B86,'DAMES BRUT+ NET'!$B$6:$AO$78,40,FALSE))</f>
        <v/>
      </c>
      <c r="G86" s="151" t="str">
        <f>IF(ISNA(VLOOKUP(B86,'S 3 H BRUT + NET'!$B$6:$AO$68,40,FALSE)),"",VLOOKUP(B86,'S 3 H BRUT + NET'!$B$6:$AO$68,40,FALSE))</f>
        <v/>
      </c>
      <c r="H86" s="103"/>
      <c r="I86" s="93"/>
      <c r="J86" s="93"/>
      <c r="K86" s="104"/>
      <c r="L86" s="83"/>
    </row>
    <row r="87" spans="1:12" s="95" customFormat="1" ht="13.8" customHeight="1">
      <c r="A87" s="90"/>
      <c r="B87" s="138" t="s">
        <v>328</v>
      </c>
      <c r="C87" s="36"/>
      <c r="D87" s="75" t="s">
        <v>109</v>
      </c>
      <c r="E87" s="149">
        <f>IF(ISNA(VLOOKUP(B87,'S 2 H BRUT+NET'!$B$6:$AO$130,40,FALSE)),"",VLOOKUP(B87,'S 2 H BRUT+NET'!$B$6:$AO$130,40,FALSE))</f>
        <v>42</v>
      </c>
      <c r="F87" s="150" t="str">
        <f>IF(ISNA(VLOOKUP(B87,'DAMES BRUT+ NET'!$B$6:$AO$78,40,FALSE)),"",VLOOKUP(B87,'DAMES BRUT+ NET'!$B$6:$AO$78,40,FALSE))</f>
        <v/>
      </c>
      <c r="G87" s="151" t="str">
        <f>IF(ISNA(VLOOKUP(B87,'S 3 H BRUT + NET'!$B$6:$AO$68,40,FALSE)),"",VLOOKUP(B87,'S 3 H BRUT + NET'!$B$6:$AO$68,40,FALSE))</f>
        <v/>
      </c>
      <c r="H87" s="103"/>
      <c r="I87" s="93"/>
      <c r="J87" s="93"/>
      <c r="K87" s="104"/>
      <c r="L87" s="83"/>
    </row>
    <row r="88" spans="1:12" s="95" customFormat="1" ht="13.8" customHeight="1">
      <c r="A88" s="90"/>
      <c r="B88" s="138" t="s">
        <v>255</v>
      </c>
      <c r="C88" s="36"/>
      <c r="D88" s="75" t="s">
        <v>109</v>
      </c>
      <c r="E88" s="149">
        <f>IF(ISNA(VLOOKUP(B88,'S 2 H BRUT+NET'!$B$6:$AO$130,40,FALSE)),"",VLOOKUP(B88,'S 2 H BRUT+NET'!$B$6:$AO$130,40,FALSE))</f>
        <v>73</v>
      </c>
      <c r="F88" s="150" t="str">
        <f>IF(ISNA(VLOOKUP(B88,'DAMES BRUT+ NET'!$B$6:$AO$78,40,FALSE)),"",VLOOKUP(B88,'DAMES BRUT+ NET'!$B$6:$AO$78,40,FALSE))</f>
        <v/>
      </c>
      <c r="G88" s="151" t="str">
        <f>IF(ISNA(VLOOKUP(B88,'S 3 H BRUT + NET'!$B$6:$AO$68,40,FALSE)),"",VLOOKUP(B88,'S 3 H BRUT + NET'!$B$6:$AO$68,40,FALSE))</f>
        <v/>
      </c>
      <c r="H88" s="103"/>
      <c r="I88" s="93"/>
      <c r="J88" s="93"/>
      <c r="K88" s="104"/>
      <c r="L88" s="83"/>
    </row>
    <row r="89" spans="1:12" s="95" customFormat="1" ht="13.8" customHeight="1">
      <c r="A89" s="90"/>
      <c r="B89" s="138" t="s">
        <v>200</v>
      </c>
      <c r="C89" s="36"/>
      <c r="D89" s="75" t="s">
        <v>109</v>
      </c>
      <c r="E89" s="149">
        <f>IF(ISNA(VLOOKUP(B89,'S 2 H BRUT+NET'!$B$6:$AO$130,40,FALSE)),"",VLOOKUP(B89,'S 2 H BRUT+NET'!$B$6:$AO$130,40,FALSE))</f>
        <v>101</v>
      </c>
      <c r="F89" s="150" t="str">
        <f>IF(ISNA(VLOOKUP(B89,'DAMES BRUT+ NET'!$B$6:$AO$78,40,FALSE)),"",VLOOKUP(B89,'DAMES BRUT+ NET'!$B$6:$AO$78,40,FALSE))</f>
        <v/>
      </c>
      <c r="G89" s="151" t="str">
        <f>IF(ISNA(VLOOKUP(B89,'S 3 H BRUT + NET'!$B$6:$AO$68,40,FALSE)),"",VLOOKUP(B89,'S 3 H BRUT + NET'!$B$6:$AO$68,40,FALSE))</f>
        <v/>
      </c>
      <c r="H89" s="103"/>
      <c r="I89" s="93"/>
      <c r="J89" s="93"/>
      <c r="K89" s="104"/>
      <c r="L89" s="83"/>
    </row>
    <row r="90" spans="1:12" s="95" customFormat="1" ht="13.8" customHeight="1">
      <c r="A90" s="90"/>
      <c r="B90" s="138" t="s">
        <v>324</v>
      </c>
      <c r="C90" s="36"/>
      <c r="D90" s="75" t="s">
        <v>109</v>
      </c>
      <c r="E90" s="149">
        <f>IF(ISNA(VLOOKUP(B90,'S 2 H BRUT+NET'!$B$6:$AO$130,40,FALSE)),"",VLOOKUP(B90,'S 2 H BRUT+NET'!$B$6:$AO$130,40,FALSE))</f>
        <v>168</v>
      </c>
      <c r="F90" s="150" t="str">
        <f>IF(ISNA(VLOOKUP(B90,'DAMES BRUT+ NET'!$B$6:$AO$78,40,FALSE)),"",VLOOKUP(B90,'DAMES BRUT+ NET'!$B$6:$AO$78,40,FALSE))</f>
        <v/>
      </c>
      <c r="G90" s="151" t="str">
        <f>IF(ISNA(VLOOKUP(B90,'S 3 H BRUT + NET'!$B$6:$AO$68,40,FALSE)),"",VLOOKUP(B90,'S 3 H BRUT + NET'!$B$6:$AO$68,40,FALSE))</f>
        <v/>
      </c>
      <c r="H90" s="103"/>
      <c r="I90" s="93"/>
      <c r="J90" s="93"/>
      <c r="K90" s="104"/>
      <c r="L90" s="83"/>
    </row>
    <row r="91" spans="1:12" s="95" customFormat="1" ht="13.8" customHeight="1">
      <c r="A91" s="90"/>
      <c r="B91" s="138" t="s">
        <v>338</v>
      </c>
      <c r="C91" s="49"/>
      <c r="D91" s="75" t="s">
        <v>109</v>
      </c>
      <c r="E91" s="149">
        <f>IF(ISNA(VLOOKUP(B91,'S 2 H BRUT+NET'!$B$6:$AO$130,40,FALSE)),"",VLOOKUP(B91,'S 2 H BRUT+NET'!$B$6:$AO$130,40,FALSE))</f>
        <v>68</v>
      </c>
      <c r="F91" s="150" t="str">
        <f>IF(ISNA(VLOOKUP(B91,'DAMES BRUT+ NET'!$B$6:$AO$78,40,FALSE)),"",VLOOKUP(B91,'DAMES BRUT+ NET'!$B$6:$AO$78,40,FALSE))</f>
        <v/>
      </c>
      <c r="G91" s="151" t="str">
        <f>IF(ISNA(VLOOKUP(B91,'S 3 H BRUT + NET'!$B$6:$AO$68,40,FALSE)),"",VLOOKUP(B91,'S 3 H BRUT + NET'!$B$6:$AO$68,40,FALSE))</f>
        <v/>
      </c>
      <c r="H91" s="103"/>
      <c r="I91" s="93"/>
      <c r="J91" s="93"/>
      <c r="K91" s="104"/>
      <c r="L91" s="83"/>
    </row>
    <row r="92" spans="1:12" s="95" customFormat="1" ht="13.8" customHeight="1">
      <c r="A92" s="90"/>
      <c r="B92" s="138" t="s">
        <v>339</v>
      </c>
      <c r="C92" s="49"/>
      <c r="D92" s="75" t="s">
        <v>109</v>
      </c>
      <c r="E92" s="149">
        <f>IF(ISNA(VLOOKUP(B92,'S 2 H BRUT+NET'!$B$6:$AO$130,40,FALSE)),"",VLOOKUP(B92,'S 2 H BRUT+NET'!$B$6:$AO$130,40,FALSE))</f>
        <v>62</v>
      </c>
      <c r="F92" s="150" t="str">
        <f>IF(ISNA(VLOOKUP(B92,'DAMES BRUT+ NET'!$B$6:$AO$78,40,FALSE)),"",VLOOKUP(B92,'DAMES BRUT+ NET'!$B$6:$AO$78,40,FALSE))</f>
        <v/>
      </c>
      <c r="G92" s="151" t="str">
        <f>IF(ISNA(VLOOKUP(B92,'S 3 H BRUT + NET'!$B$6:$AO$68,40,FALSE)),"",VLOOKUP(B92,'S 3 H BRUT + NET'!$B$6:$AO$68,40,FALSE))</f>
        <v/>
      </c>
      <c r="H92" s="103"/>
      <c r="I92" s="93"/>
      <c r="J92" s="93"/>
      <c r="K92" s="104"/>
      <c r="L92" s="83"/>
    </row>
    <row r="93" spans="1:12" s="95" customFormat="1" ht="13.8" customHeight="1">
      <c r="A93" s="90"/>
      <c r="B93" s="139" t="s">
        <v>151</v>
      </c>
      <c r="C93" s="49"/>
      <c r="D93" s="75" t="s">
        <v>109</v>
      </c>
      <c r="E93" s="149" t="str">
        <f>IF(ISNA(VLOOKUP(B93,'S 2 H BRUT+NET'!$B$6:$AO$130,40,FALSE)),"",VLOOKUP(B93,'S 2 H BRUT+NET'!$B$6:$AO$130,40,FALSE))</f>
        <v/>
      </c>
      <c r="F93" s="150" t="str">
        <f>IF(ISNA(VLOOKUP(B93,'DAMES BRUT+ NET'!$B$6:$AO$78,40,FALSE)),"",VLOOKUP(B93,'DAMES BRUT+ NET'!$B$6:$AO$78,40,FALSE))</f>
        <v/>
      </c>
      <c r="G93" s="151">
        <f>IF(ISNA(VLOOKUP(B93,'S 3 H BRUT + NET'!$B$6:$AO$68,40,FALSE)),"",VLOOKUP(B93,'S 3 H BRUT + NET'!$B$6:$AO$68,40,FALSE))</f>
        <v>204</v>
      </c>
      <c r="H93" s="103"/>
      <c r="I93" s="93"/>
      <c r="J93" s="93"/>
      <c r="K93" s="104"/>
      <c r="L93" s="83"/>
    </row>
    <row r="94" spans="1:12" s="95" customFormat="1" ht="13.8" customHeight="1">
      <c r="A94" s="90"/>
      <c r="B94" s="140" t="s">
        <v>131</v>
      </c>
      <c r="C94" s="143"/>
      <c r="D94" s="75" t="s">
        <v>109</v>
      </c>
      <c r="E94" s="149" t="str">
        <f>IF(ISNA(VLOOKUP(B94,'S 2 H BRUT+NET'!$B$6:$AO$130,40,FALSE)),"",VLOOKUP(B94,'S 2 H BRUT+NET'!$B$6:$AO$130,40,FALSE))</f>
        <v/>
      </c>
      <c r="F94" s="150" t="str">
        <f>IF(ISNA(VLOOKUP(B94,'DAMES BRUT+ NET'!$B$6:$AO$78,40,FALSE)),"",VLOOKUP(B94,'DAMES BRUT+ NET'!$B$6:$AO$78,40,FALSE))</f>
        <v/>
      </c>
      <c r="G94" s="151">
        <f>IF(ISNA(VLOOKUP(B94,'S 3 H BRUT + NET'!$B$6:$AO$68,40,FALSE)),"",VLOOKUP(B94,'S 3 H BRUT + NET'!$B$6:$AO$68,40,FALSE))</f>
        <v>58</v>
      </c>
      <c r="H94" s="103"/>
      <c r="I94" s="93"/>
      <c r="J94" s="93"/>
      <c r="K94" s="104"/>
      <c r="L94" s="83"/>
    </row>
    <row r="95" spans="1:12" s="95" customFormat="1" ht="13.8" customHeight="1">
      <c r="A95" s="90"/>
      <c r="B95" s="141" t="s">
        <v>329</v>
      </c>
      <c r="C95" s="143"/>
      <c r="D95" s="75" t="s">
        <v>109</v>
      </c>
      <c r="E95" s="149" t="str">
        <f>IF(ISNA(VLOOKUP(B95,'S 2 H BRUT+NET'!$B$6:$AO$130,40,FALSE)),"",VLOOKUP(B95,'S 2 H BRUT+NET'!$B$6:$AO$130,40,FALSE))</f>
        <v/>
      </c>
      <c r="F95" s="150">
        <f>IF(ISNA(VLOOKUP(B95,'DAMES BRUT+ NET'!$B$6:$AO$78,40,FALSE)),"",VLOOKUP(B95,'DAMES BRUT+ NET'!$B$6:$AO$78,40,FALSE))</f>
        <v>54</v>
      </c>
      <c r="G95" s="151" t="str">
        <f>IF(ISNA(VLOOKUP(B95,'S 3 H BRUT + NET'!$B$6:$AO$68,40,FALSE)),"",VLOOKUP(B95,'S 3 H BRUT + NET'!$B$6:$AO$68,40,FALSE))</f>
        <v/>
      </c>
      <c r="H95" s="103"/>
      <c r="I95" s="93"/>
      <c r="J95" s="93"/>
      <c r="K95" s="104"/>
      <c r="L95" s="83"/>
    </row>
    <row r="96" spans="1:12" s="95" customFormat="1" ht="13.8" customHeight="1">
      <c r="A96" s="90"/>
      <c r="B96" s="141" t="s">
        <v>230</v>
      </c>
      <c r="C96" s="143"/>
      <c r="D96" s="75" t="s">
        <v>109</v>
      </c>
      <c r="E96" s="149" t="str">
        <f>IF(ISNA(VLOOKUP(B96,'S 2 H BRUT+NET'!$B$6:$AO$130,40,FALSE)),"",VLOOKUP(B96,'S 2 H BRUT+NET'!$B$6:$AO$130,40,FALSE))</f>
        <v/>
      </c>
      <c r="F96" s="150">
        <f>IF(ISNA(VLOOKUP(B96,'DAMES BRUT+ NET'!$B$6:$AO$78,40,FALSE)),"",VLOOKUP(B96,'DAMES BRUT+ NET'!$B$6:$AO$78,40,FALSE))</f>
        <v>182</v>
      </c>
      <c r="G96" s="151" t="str">
        <f>IF(ISNA(VLOOKUP(B96,'S 3 H BRUT + NET'!$B$6:$AO$68,40,FALSE)),"",VLOOKUP(B96,'S 3 H BRUT + NET'!$B$6:$AO$68,40,FALSE))</f>
        <v/>
      </c>
      <c r="H96" s="103"/>
      <c r="I96" s="93"/>
      <c r="J96" s="93"/>
      <c r="K96" s="104"/>
      <c r="L96" s="83"/>
    </row>
    <row r="97" spans="1:12" s="95" customFormat="1" ht="13.8" customHeight="1">
      <c r="A97" s="90"/>
      <c r="B97" s="141" t="s">
        <v>285</v>
      </c>
      <c r="C97" s="143"/>
      <c r="D97" s="75" t="s">
        <v>109</v>
      </c>
      <c r="E97" s="149" t="str">
        <f>IF(ISNA(VLOOKUP(B97,'S 2 H BRUT+NET'!$B$6:$AO$130,40,FALSE)),"",VLOOKUP(B97,'S 2 H BRUT+NET'!$B$6:$AO$130,40,FALSE))</f>
        <v/>
      </c>
      <c r="F97" s="150">
        <f>IF(ISNA(VLOOKUP(B97,'DAMES BRUT+ NET'!$B$6:$AO$78,40,FALSE)),"",VLOOKUP(B97,'DAMES BRUT+ NET'!$B$6:$AO$78,40,FALSE))</f>
        <v>70</v>
      </c>
      <c r="G97" s="151" t="str">
        <f>IF(ISNA(VLOOKUP(B97,'S 3 H BRUT + NET'!$B$6:$AO$68,40,FALSE)),"",VLOOKUP(B97,'S 3 H BRUT + NET'!$B$6:$AO$68,40,FALSE))</f>
        <v/>
      </c>
      <c r="H97" s="103"/>
      <c r="I97" s="93"/>
      <c r="J97" s="93"/>
      <c r="K97" s="104"/>
      <c r="L97" s="83"/>
    </row>
    <row r="98" spans="1:12" s="95" customFormat="1" ht="13.8" customHeight="1">
      <c r="A98" s="90"/>
      <c r="B98" s="141" t="s">
        <v>336</v>
      </c>
      <c r="C98" s="36"/>
      <c r="D98" s="75" t="s">
        <v>109</v>
      </c>
      <c r="E98" s="149" t="str">
        <f>IF(ISNA(VLOOKUP(B98,'S 2 H BRUT+NET'!$B$6:$AO$130,40,FALSE)),"",VLOOKUP(B98,'S 2 H BRUT+NET'!$B$6:$AO$130,40,FALSE))</f>
        <v/>
      </c>
      <c r="F98" s="150">
        <f>IF(ISNA(VLOOKUP(B98,'DAMES BRUT+ NET'!$B$6:$AO$78,40,FALSE)),"",VLOOKUP(B98,'DAMES BRUT+ NET'!$B$6:$AO$78,40,FALSE))</f>
        <v>29</v>
      </c>
      <c r="G98" s="151" t="str">
        <f>IF(ISNA(VLOOKUP(B98,'S 3 H BRUT + NET'!$B$6:$AO$68,40,FALSE)),"",VLOOKUP(B98,'S 3 H BRUT + NET'!$B$6:$AO$68,40,FALSE))</f>
        <v/>
      </c>
      <c r="H98" s="103"/>
      <c r="I98" s="93"/>
      <c r="J98" s="93"/>
      <c r="K98" s="104"/>
      <c r="L98" s="83"/>
    </row>
    <row r="99" spans="1:12" s="95" customFormat="1" ht="13.8" customHeight="1">
      <c r="A99" s="90"/>
      <c r="B99" s="138" t="s">
        <v>288</v>
      </c>
      <c r="C99" s="108"/>
      <c r="D99" s="109" t="s">
        <v>16</v>
      </c>
      <c r="E99" s="149">
        <f>IF(ISNA(VLOOKUP(B99,'S 2 H BRUT+NET'!$B$6:$AO$130,40,FALSE)),"",VLOOKUP(B99,'S 2 H BRUT+NET'!$B$6:$AO$130,40,FALSE))</f>
        <v>278</v>
      </c>
      <c r="F99" s="150" t="str">
        <f>IF(ISNA(VLOOKUP(B99,'DAMES BRUT+ NET'!$B$6:$AO$78,40,FALSE)),"",VLOOKUP(B99,'DAMES BRUT+ NET'!$B$6:$AO$78,40,FALSE))</f>
        <v/>
      </c>
      <c r="G99" s="151" t="str">
        <f>IF(ISNA(VLOOKUP(B99,'S 3 H BRUT + NET'!$B$6:$AO$68,40,FALSE)),"",VLOOKUP(B99,'S 3 H BRUT + NET'!$B$6:$AO$68,40,FALSE))</f>
        <v/>
      </c>
      <c r="H99" s="93"/>
      <c r="I99" s="93"/>
      <c r="J99" s="93"/>
      <c r="K99" s="104"/>
      <c r="L99" s="83"/>
    </row>
    <row r="100" spans="1:12" s="95" customFormat="1" ht="13.8" customHeight="1">
      <c r="A100" s="90"/>
      <c r="B100" s="138" t="s">
        <v>70</v>
      </c>
      <c r="C100" s="110"/>
      <c r="D100" s="109" t="s">
        <v>16</v>
      </c>
      <c r="E100" s="149">
        <f>IF(ISNA(VLOOKUP(B100,'S 2 H BRUT+NET'!$B$6:$AO$130,40,FALSE)),"",VLOOKUP(B100,'S 2 H BRUT+NET'!$B$6:$AO$130,40,FALSE))</f>
        <v>44</v>
      </c>
      <c r="F100" s="150" t="str">
        <f>IF(ISNA(VLOOKUP(B100,'DAMES BRUT+ NET'!$B$6:$AO$78,40,FALSE)),"",VLOOKUP(B100,'DAMES BRUT+ NET'!$B$6:$AO$78,40,FALSE))</f>
        <v/>
      </c>
      <c r="G100" s="151" t="str">
        <f>IF(ISNA(VLOOKUP(B100,'S 3 H BRUT + NET'!$B$6:$AO$68,40,FALSE)),"",VLOOKUP(B100,'S 3 H BRUT + NET'!$B$6:$AO$68,40,FALSE))</f>
        <v/>
      </c>
      <c r="H100" s="93"/>
      <c r="I100" s="93"/>
      <c r="J100" s="93"/>
      <c r="K100" s="104"/>
      <c r="L100" s="83"/>
    </row>
    <row r="101" spans="1:12" s="95" customFormat="1" ht="13.8" customHeight="1">
      <c r="A101" s="90"/>
      <c r="B101" s="138" t="s">
        <v>135</v>
      </c>
      <c r="C101" s="110"/>
      <c r="D101" s="109" t="s">
        <v>16</v>
      </c>
      <c r="E101" s="149">
        <f>IF(ISNA(VLOOKUP(B101,'S 2 H BRUT+NET'!$B$6:$AO$130,40,FALSE)),"",VLOOKUP(B101,'S 2 H BRUT+NET'!$B$6:$AO$130,40,FALSE))</f>
        <v>158</v>
      </c>
      <c r="F101" s="150" t="str">
        <f>IF(ISNA(VLOOKUP(B101,'DAMES BRUT+ NET'!$B$6:$AO$78,40,FALSE)),"",VLOOKUP(B101,'DAMES BRUT+ NET'!$B$6:$AO$78,40,FALSE))</f>
        <v/>
      </c>
      <c r="G101" s="151" t="str">
        <f>IF(ISNA(VLOOKUP(B101,'S 3 H BRUT + NET'!$B$6:$AO$68,40,FALSE)),"",VLOOKUP(B101,'S 3 H BRUT + NET'!$B$6:$AO$68,40,FALSE))</f>
        <v/>
      </c>
      <c r="H101" s="93"/>
      <c r="I101" s="93"/>
      <c r="J101" s="93"/>
      <c r="K101" s="104"/>
      <c r="L101" s="83"/>
    </row>
    <row r="102" spans="1:12" s="95" customFormat="1" ht="13.8" customHeight="1">
      <c r="A102" s="90"/>
      <c r="B102" s="138" t="s">
        <v>309</v>
      </c>
      <c r="C102" s="110"/>
      <c r="D102" s="109" t="s">
        <v>16</v>
      </c>
      <c r="E102" s="149">
        <f>IF(ISNA(VLOOKUP(B102,'S 2 H BRUT+NET'!$B$6:$AO$130,40,FALSE)),"",VLOOKUP(B102,'S 2 H BRUT+NET'!$B$6:$AO$130,40,FALSE))</f>
        <v>30</v>
      </c>
      <c r="F102" s="150" t="str">
        <f>IF(ISNA(VLOOKUP(B102,'DAMES BRUT+ NET'!$B$6:$AO$78,40,FALSE)),"",VLOOKUP(B102,'DAMES BRUT+ NET'!$B$6:$AO$78,40,FALSE))</f>
        <v/>
      </c>
      <c r="G102" s="151" t="str">
        <f>IF(ISNA(VLOOKUP(B102,'S 3 H BRUT + NET'!$B$6:$AO$68,40,FALSE)),"",VLOOKUP(B102,'S 3 H BRUT + NET'!$B$6:$AO$68,40,FALSE))</f>
        <v/>
      </c>
      <c r="H102" s="93"/>
      <c r="I102" s="93"/>
      <c r="J102" s="93"/>
      <c r="K102" s="104"/>
      <c r="L102" s="83"/>
    </row>
    <row r="103" spans="1:12" s="95" customFormat="1" ht="13.8" customHeight="1">
      <c r="A103" s="90"/>
      <c r="B103" s="138" t="s">
        <v>253</v>
      </c>
      <c r="C103" s="110"/>
      <c r="D103" s="109" t="s">
        <v>16</v>
      </c>
      <c r="E103" s="149">
        <f>IF(ISNA(VLOOKUP(B103,'S 2 H BRUT+NET'!$B$6:$AO$130,40,FALSE)),"",VLOOKUP(B103,'S 2 H BRUT+NET'!$B$6:$AO$130,40,FALSE))</f>
        <v>90</v>
      </c>
      <c r="F103" s="150" t="str">
        <f>IF(ISNA(VLOOKUP(B103,'DAMES BRUT+ NET'!$B$6:$AO$78,40,FALSE)),"",VLOOKUP(B103,'DAMES BRUT+ NET'!$B$6:$AO$78,40,FALSE))</f>
        <v/>
      </c>
      <c r="G103" s="151" t="str">
        <f>IF(ISNA(VLOOKUP(B103,'S 3 H BRUT + NET'!$B$6:$AO$68,40,FALSE)),"",VLOOKUP(B103,'S 3 H BRUT + NET'!$B$6:$AO$68,40,FALSE))</f>
        <v/>
      </c>
      <c r="H103" s="93"/>
      <c r="I103" s="93"/>
      <c r="J103" s="93"/>
      <c r="K103" s="104"/>
      <c r="L103" s="83"/>
    </row>
    <row r="104" spans="1:12" s="95" customFormat="1" ht="13.8" customHeight="1">
      <c r="A104" s="90"/>
      <c r="B104" s="138" t="s">
        <v>169</v>
      </c>
      <c r="C104" s="110"/>
      <c r="D104" s="109" t="s">
        <v>16</v>
      </c>
      <c r="E104" s="149">
        <f>IF(ISNA(VLOOKUP(B104,'S 2 H BRUT+NET'!$B$6:$AO$130,40,FALSE)),"",VLOOKUP(B104,'S 2 H BRUT+NET'!$B$6:$AO$130,40,FALSE))</f>
        <v>41</v>
      </c>
      <c r="F104" s="150" t="str">
        <f>IF(ISNA(VLOOKUP(B104,'DAMES BRUT+ NET'!$B$6:$AO$78,40,FALSE)),"",VLOOKUP(B104,'DAMES BRUT+ NET'!$B$6:$AO$78,40,FALSE))</f>
        <v/>
      </c>
      <c r="G104" s="151" t="str">
        <f>IF(ISNA(VLOOKUP(B104,'S 3 H BRUT + NET'!$B$6:$AO$68,40,FALSE)),"",VLOOKUP(B104,'S 3 H BRUT + NET'!$B$6:$AO$68,40,FALSE))</f>
        <v/>
      </c>
      <c r="H104" s="93"/>
      <c r="I104" s="93"/>
      <c r="J104" s="93"/>
      <c r="K104" s="104"/>
      <c r="L104" s="83"/>
    </row>
    <row r="105" spans="1:12" s="95" customFormat="1" ht="13.8" customHeight="1">
      <c r="A105" s="90"/>
      <c r="B105" s="138" t="s">
        <v>202</v>
      </c>
      <c r="C105" s="110"/>
      <c r="D105" s="109" t="s">
        <v>16</v>
      </c>
      <c r="E105" s="149">
        <f>IF(ISNA(VLOOKUP(B105,'S 2 H BRUT+NET'!$B$6:$AO$130,40,FALSE)),"",VLOOKUP(B105,'S 2 H BRUT+NET'!$B$6:$AO$130,40,FALSE))</f>
        <v>0</v>
      </c>
      <c r="F105" s="150" t="str">
        <f>IF(ISNA(VLOOKUP(B105,'DAMES BRUT+ NET'!$B$6:$AO$78,40,FALSE)),"",VLOOKUP(B105,'DAMES BRUT+ NET'!$B$6:$AO$78,40,FALSE))</f>
        <v/>
      </c>
      <c r="G105" s="151" t="str">
        <f>IF(ISNA(VLOOKUP(B105,'S 3 H BRUT + NET'!$B$6:$AO$68,40,FALSE)),"",VLOOKUP(B105,'S 3 H BRUT + NET'!$B$6:$AO$68,40,FALSE))</f>
        <v/>
      </c>
      <c r="H105" s="93"/>
      <c r="I105" s="93"/>
      <c r="J105" s="93"/>
      <c r="K105" s="104"/>
      <c r="L105" s="83"/>
    </row>
    <row r="106" spans="1:12" s="95" customFormat="1" ht="13.8" customHeight="1">
      <c r="A106" s="90"/>
      <c r="B106" s="139" t="s">
        <v>68</v>
      </c>
      <c r="C106" s="102"/>
      <c r="D106" s="109" t="s">
        <v>16</v>
      </c>
      <c r="E106" s="149" t="str">
        <f>IF(ISNA(VLOOKUP(B106,'S 2 H BRUT+NET'!$B$6:$AO$130,40,FALSE)),"",VLOOKUP(B106,'S 2 H BRUT+NET'!$B$6:$AO$130,40,FALSE))</f>
        <v/>
      </c>
      <c r="F106" s="150" t="str">
        <f>IF(ISNA(VLOOKUP(B106,'DAMES BRUT+ NET'!$B$6:$AO$78,40,FALSE)),"",VLOOKUP(B106,'DAMES BRUT+ NET'!$B$6:$AO$78,40,FALSE))</f>
        <v/>
      </c>
      <c r="G106" s="151">
        <f>IF(ISNA(VLOOKUP(B106,'S 3 H BRUT + NET'!$B$6:$AO$68,40,FALSE)),"",VLOOKUP(B106,'S 3 H BRUT + NET'!$B$6:$AO$68,40,FALSE))</f>
        <v>118</v>
      </c>
      <c r="H106" s="98">
        <f>SUM(LARGE(E99:E116,1)+(LARGE(E99:E116,2)+(LARGE(E99:E116,3))))</f>
        <v>526</v>
      </c>
      <c r="I106" s="99">
        <f>SUM(LARGE(F99:F116,1))</f>
        <v>200</v>
      </c>
      <c r="J106" s="100">
        <f>SUM(LARGE(G99:G116,1))</f>
        <v>182</v>
      </c>
      <c r="K106" s="101">
        <f t="shared" ref="K106" si="3">H106+I106+J106</f>
        <v>908</v>
      </c>
      <c r="L106" s="83">
        <f>RANK(K106,$K$19:$K$275,0)</f>
        <v>7</v>
      </c>
    </row>
    <row r="107" spans="1:12" s="95" customFormat="1" ht="13.8" customHeight="1">
      <c r="A107" s="90"/>
      <c r="B107" s="139" t="s">
        <v>198</v>
      </c>
      <c r="C107" s="36"/>
      <c r="D107" s="76" t="s">
        <v>16</v>
      </c>
      <c r="E107" s="149" t="str">
        <f>IF(ISNA(VLOOKUP(B107,'S 2 H BRUT+NET'!$B$6:$AO$130,40,FALSE)),"",VLOOKUP(B107,'S 2 H BRUT+NET'!$B$6:$AO$130,40,FALSE))</f>
        <v/>
      </c>
      <c r="F107" s="150" t="str">
        <f>IF(ISNA(VLOOKUP(B107,'DAMES BRUT+ NET'!$B$6:$AO$78,40,FALSE)),"",VLOOKUP(B107,'DAMES BRUT+ NET'!$B$6:$AO$78,40,FALSE))</f>
        <v/>
      </c>
      <c r="G107" s="151">
        <f>IF(ISNA(VLOOKUP(B107,'S 3 H BRUT + NET'!$B$6:$AO$68,40,FALSE)),"",VLOOKUP(B107,'S 3 H BRUT + NET'!$B$6:$AO$68,40,FALSE))</f>
        <v>182</v>
      </c>
      <c r="H107" s="93"/>
      <c r="I107" s="93"/>
      <c r="J107" s="93"/>
      <c r="K107" s="89"/>
      <c r="L107" s="83"/>
    </row>
    <row r="108" spans="1:12" s="95" customFormat="1" ht="13.8" customHeight="1">
      <c r="A108" s="90"/>
      <c r="B108" s="139" t="s">
        <v>238</v>
      </c>
      <c r="C108" s="36"/>
      <c r="D108" s="76" t="s">
        <v>16</v>
      </c>
      <c r="E108" s="149" t="str">
        <f>IF(ISNA(VLOOKUP(B108,'S 2 H BRUT+NET'!$B$6:$AO$130,40,FALSE)),"",VLOOKUP(B108,'S 2 H BRUT+NET'!$B$6:$AO$130,40,FALSE))</f>
        <v/>
      </c>
      <c r="F108" s="150" t="str">
        <f>IF(ISNA(VLOOKUP(B108,'DAMES BRUT+ NET'!$B$6:$AO$78,40,FALSE)),"",VLOOKUP(B108,'DAMES BRUT+ NET'!$B$6:$AO$78,40,FALSE))</f>
        <v/>
      </c>
      <c r="G108" s="151">
        <f>IF(ISNA(VLOOKUP(B108,'S 3 H BRUT + NET'!$B$6:$AO$68,40,FALSE)),"",VLOOKUP(B108,'S 3 H BRUT + NET'!$B$6:$AO$68,40,FALSE))</f>
        <v>29</v>
      </c>
      <c r="H108" s="93"/>
      <c r="I108" s="93"/>
      <c r="J108" s="93"/>
      <c r="K108" s="89"/>
      <c r="L108" s="83"/>
    </row>
    <row r="109" spans="1:12" s="95" customFormat="1" ht="13.8" customHeight="1">
      <c r="A109" s="90"/>
      <c r="B109" s="140" t="s">
        <v>189</v>
      </c>
      <c r="C109" s="97"/>
      <c r="D109" s="109" t="s">
        <v>16</v>
      </c>
      <c r="E109" s="149" t="str">
        <f>IF(ISNA(VLOOKUP(B109,'S 2 H BRUT+NET'!$B$6:$AO$130,40,FALSE)),"",VLOOKUP(B109,'S 2 H BRUT+NET'!$B$6:$AO$130,40,FALSE))</f>
        <v/>
      </c>
      <c r="F109" s="150" t="str">
        <f>IF(ISNA(VLOOKUP(B109,'DAMES BRUT+ NET'!$B$6:$AO$78,40,FALSE)),"",VLOOKUP(B109,'DAMES BRUT+ NET'!$B$6:$AO$78,40,FALSE))</f>
        <v/>
      </c>
      <c r="G109" s="151">
        <f>IF(ISNA(VLOOKUP(B109,'S 3 H BRUT + NET'!$B$6:$AO$68,40,FALSE)),"",VLOOKUP(B109,'S 3 H BRUT + NET'!$B$6:$AO$68,40,FALSE))</f>
        <v>97</v>
      </c>
      <c r="H109" s="93"/>
      <c r="I109" s="93"/>
      <c r="J109" s="93"/>
      <c r="K109" s="89"/>
      <c r="L109" s="83"/>
    </row>
    <row r="110" spans="1:12" s="95" customFormat="1" ht="13.8" customHeight="1">
      <c r="A110" s="90"/>
      <c r="B110" s="140" t="s">
        <v>39</v>
      </c>
      <c r="C110" s="97"/>
      <c r="D110" s="109" t="s">
        <v>16</v>
      </c>
      <c r="E110" s="149" t="str">
        <f>IF(ISNA(VLOOKUP(B110,'S 2 H BRUT+NET'!$B$6:$AO$130,40,FALSE)),"",VLOOKUP(B110,'S 2 H BRUT+NET'!$B$6:$AO$130,40,FALSE))</f>
        <v/>
      </c>
      <c r="F110" s="150" t="str">
        <f>IF(ISNA(VLOOKUP(B110,'DAMES BRUT+ NET'!$B$6:$AO$78,40,FALSE)),"",VLOOKUP(B110,'DAMES BRUT+ NET'!$B$6:$AO$78,40,FALSE))</f>
        <v/>
      </c>
      <c r="G110" s="151">
        <f>IF(ISNA(VLOOKUP(B110,'S 3 H BRUT + NET'!$B$6:$AO$68,40,FALSE)),"",VLOOKUP(B110,'S 3 H BRUT + NET'!$B$6:$AO$68,40,FALSE))</f>
        <v>42</v>
      </c>
      <c r="H110" s="93"/>
      <c r="I110" s="93"/>
      <c r="J110" s="93"/>
      <c r="K110" s="89"/>
      <c r="L110" s="83"/>
    </row>
    <row r="111" spans="1:12" s="95" customFormat="1" ht="13.8" customHeight="1">
      <c r="A111" s="90"/>
      <c r="B111" s="140" t="s">
        <v>136</v>
      </c>
      <c r="C111" s="102"/>
      <c r="D111" s="109" t="s">
        <v>16</v>
      </c>
      <c r="E111" s="149" t="str">
        <f>IF(ISNA(VLOOKUP(B111,'S 2 H BRUT+NET'!$B$6:$AO$130,40,FALSE)),"",VLOOKUP(B111,'S 2 H BRUT+NET'!$B$6:$AO$130,40,FALSE))</f>
        <v/>
      </c>
      <c r="F111" s="150" t="str">
        <f>IF(ISNA(VLOOKUP(B111,'DAMES BRUT+ NET'!$B$6:$AO$78,40,FALSE)),"",VLOOKUP(B111,'DAMES BRUT+ NET'!$B$6:$AO$78,40,FALSE))</f>
        <v/>
      </c>
      <c r="G111" s="151">
        <f>IF(ISNA(VLOOKUP(B111,'S 3 H BRUT + NET'!$B$6:$AO$68,40,FALSE)),"",VLOOKUP(B111,'S 3 H BRUT + NET'!$B$6:$AO$68,40,FALSE))</f>
        <v>77</v>
      </c>
      <c r="H111" s="93"/>
      <c r="I111" s="93"/>
      <c r="J111" s="93"/>
      <c r="K111" s="89"/>
      <c r="L111" s="83"/>
    </row>
    <row r="112" spans="1:12" s="95" customFormat="1" ht="13.8" customHeight="1">
      <c r="A112" s="90"/>
      <c r="B112" s="141" t="s">
        <v>40</v>
      </c>
      <c r="C112" s="102"/>
      <c r="D112" s="109" t="s">
        <v>16</v>
      </c>
      <c r="E112" s="149" t="str">
        <f>IF(ISNA(VLOOKUP(B112,'S 2 H BRUT+NET'!$B$6:$AO$130,40,FALSE)),"",VLOOKUP(B112,'S 2 H BRUT+NET'!$B$6:$AO$130,40,FALSE))</f>
        <v/>
      </c>
      <c r="F112" s="150">
        <f>IF(ISNA(VLOOKUP(B112,'DAMES BRUT+ NET'!$B$6:$AO$78,40,FALSE)),"",VLOOKUP(B112,'DAMES BRUT+ NET'!$B$6:$AO$78,40,FALSE))</f>
        <v>107</v>
      </c>
      <c r="G112" s="151" t="str">
        <f>IF(ISNA(VLOOKUP(B112,'S 3 H BRUT + NET'!$B$6:$AO$68,40,FALSE)),"",VLOOKUP(B112,'S 3 H BRUT + NET'!$B$6:$AO$68,40,FALSE))</f>
        <v/>
      </c>
      <c r="H112" s="93"/>
      <c r="I112" s="93"/>
      <c r="J112" s="93"/>
      <c r="K112" s="89"/>
      <c r="L112" s="83"/>
    </row>
    <row r="113" spans="1:12" s="95" customFormat="1" ht="13.8" customHeight="1">
      <c r="A113" s="90"/>
      <c r="B113" s="141" t="s">
        <v>95</v>
      </c>
      <c r="C113" s="102"/>
      <c r="D113" s="109" t="s">
        <v>16</v>
      </c>
      <c r="E113" s="149" t="str">
        <f>IF(ISNA(VLOOKUP(B113,'S 2 H BRUT+NET'!$B$6:$AO$130,40,FALSE)),"",VLOOKUP(B113,'S 2 H BRUT+NET'!$B$6:$AO$130,40,FALSE))</f>
        <v/>
      </c>
      <c r="F113" s="150">
        <f>IF(ISNA(VLOOKUP(B113,'DAMES BRUT+ NET'!$B$6:$AO$78,40,FALSE)),"",VLOOKUP(B113,'DAMES BRUT+ NET'!$B$6:$AO$78,40,FALSE))</f>
        <v>200</v>
      </c>
      <c r="G113" s="151" t="str">
        <f>IF(ISNA(VLOOKUP(B113,'S 3 H BRUT + NET'!$B$6:$AO$68,40,FALSE)),"",VLOOKUP(B113,'S 3 H BRUT + NET'!$B$6:$AO$68,40,FALSE))</f>
        <v/>
      </c>
      <c r="H113" s="93"/>
      <c r="I113" s="93"/>
      <c r="J113" s="93"/>
      <c r="K113" s="89"/>
      <c r="L113" s="83"/>
    </row>
    <row r="114" spans="1:12" s="95" customFormat="1" ht="13.8" customHeight="1">
      <c r="A114" s="90"/>
      <c r="B114" s="141" t="s">
        <v>45</v>
      </c>
      <c r="C114" s="97"/>
      <c r="D114" s="109" t="s">
        <v>16</v>
      </c>
      <c r="E114" s="149" t="str">
        <f>IF(ISNA(VLOOKUP(B114,'S 2 H BRUT+NET'!$B$6:$AO$130,40,FALSE)),"",VLOOKUP(B114,'S 2 H BRUT+NET'!$B$6:$AO$130,40,FALSE))</f>
        <v/>
      </c>
      <c r="F114" s="150">
        <f>IF(ISNA(VLOOKUP(B114,'DAMES BRUT+ NET'!$B$6:$AO$78,40,FALSE)),"",VLOOKUP(B114,'DAMES BRUT+ NET'!$B$6:$AO$78,40,FALSE))</f>
        <v>121</v>
      </c>
      <c r="G114" s="151" t="str">
        <f>IF(ISNA(VLOOKUP(B114,'S 3 H BRUT + NET'!$B$6:$AO$68,40,FALSE)),"",VLOOKUP(B114,'S 3 H BRUT + NET'!$B$6:$AO$68,40,FALSE))</f>
        <v/>
      </c>
      <c r="H114" s="93"/>
      <c r="I114" s="93"/>
      <c r="J114" s="93"/>
      <c r="K114" s="89"/>
      <c r="L114" s="83"/>
    </row>
    <row r="115" spans="1:12" s="95" customFormat="1" ht="13.8" customHeight="1">
      <c r="A115" s="90"/>
      <c r="B115" s="141" t="s">
        <v>81</v>
      </c>
      <c r="C115" s="102"/>
      <c r="D115" s="109" t="s">
        <v>16</v>
      </c>
      <c r="E115" s="149" t="str">
        <f>IF(ISNA(VLOOKUP(B115,'S 2 H BRUT+NET'!$B$6:$AO$130,40,FALSE)),"",VLOOKUP(B115,'S 2 H BRUT+NET'!$B$6:$AO$130,40,FALSE))</f>
        <v/>
      </c>
      <c r="F115" s="150">
        <f>IF(ISNA(VLOOKUP(B115,'DAMES BRUT+ NET'!$B$6:$AO$78,40,FALSE)),"",VLOOKUP(B115,'DAMES BRUT+ NET'!$B$6:$AO$78,40,FALSE))</f>
        <v>44</v>
      </c>
      <c r="G115" s="151" t="str">
        <f>IF(ISNA(VLOOKUP(B115,'S 3 H BRUT + NET'!$B$6:$AO$68,40,FALSE)),"",VLOOKUP(B115,'S 3 H BRUT + NET'!$B$6:$AO$68,40,FALSE))</f>
        <v/>
      </c>
      <c r="H115" s="93"/>
      <c r="I115" s="93"/>
      <c r="J115" s="93"/>
      <c r="K115" s="89"/>
      <c r="L115" s="83"/>
    </row>
    <row r="116" spans="1:12" s="95" customFormat="1" ht="13.8" customHeight="1">
      <c r="A116" s="90"/>
      <c r="B116" s="141" t="s">
        <v>162</v>
      </c>
      <c r="C116" s="102"/>
      <c r="D116" s="109" t="s">
        <v>16</v>
      </c>
      <c r="E116" s="149" t="str">
        <f>IF(ISNA(VLOOKUP(B116,'S 2 H BRUT+NET'!$B$6:$AO$130,40,FALSE)),"",VLOOKUP(B116,'S 2 H BRUT+NET'!$B$6:$AO$130,40,FALSE))</f>
        <v/>
      </c>
      <c r="F116" s="150">
        <f>IF(ISNA(VLOOKUP(B116,'DAMES BRUT+ NET'!$B$6:$AO$78,40,FALSE)),"",VLOOKUP(B116,'DAMES BRUT+ NET'!$B$6:$AO$78,40,FALSE))</f>
        <v>69</v>
      </c>
      <c r="G116" s="151" t="str">
        <f>IF(ISNA(VLOOKUP(B116,'S 3 H BRUT + NET'!$B$6:$AO$68,40,FALSE)),"",VLOOKUP(B116,'S 3 H BRUT + NET'!$B$6:$AO$68,40,FALSE))</f>
        <v/>
      </c>
      <c r="H116" s="93"/>
      <c r="I116" s="93"/>
      <c r="J116" s="93"/>
      <c r="K116" s="89"/>
      <c r="L116" s="83"/>
    </row>
    <row r="117" spans="1:12" s="95" customFormat="1" ht="13.8" customHeight="1">
      <c r="A117" s="90"/>
      <c r="B117" s="138" t="s">
        <v>7</v>
      </c>
      <c r="C117" s="97"/>
      <c r="D117" s="111" t="s">
        <v>22</v>
      </c>
      <c r="E117" s="149">
        <f>IF(ISNA(VLOOKUP(B117,'S 2 H BRUT+NET'!$B$6:$AO$130,40,FALSE)),"",VLOOKUP(B117,'S 2 H BRUT+NET'!$B$6:$AO$130,40,FALSE))</f>
        <v>228</v>
      </c>
      <c r="F117" s="150" t="str">
        <f>IF(ISNA(VLOOKUP(B117,'DAMES BRUT+ NET'!$B$6:$AO$78,40,FALSE)),"",VLOOKUP(B117,'DAMES BRUT+ NET'!$B$6:$AO$78,40,FALSE))</f>
        <v/>
      </c>
      <c r="G117" s="151" t="str">
        <f>IF(ISNA(VLOOKUP(B117,'S 3 H BRUT + NET'!$B$6:$AO$68,40,FALSE)),"",VLOOKUP(B117,'S 3 H BRUT + NET'!$B$6:$AO$68,40,FALSE))</f>
        <v/>
      </c>
      <c r="H117" s="98">
        <f>SUM(LARGE(E117:E153,1)+(LARGE(E117:E153,2)+(LARGE(E117:E153,3))))</f>
        <v>777</v>
      </c>
      <c r="I117" s="99">
        <f>SUM(LARGE(F117:F153,1))</f>
        <v>224</v>
      </c>
      <c r="J117" s="100">
        <f>SUM(LARGE(G117:G153,1))</f>
        <v>249</v>
      </c>
      <c r="K117" s="101">
        <f>H117+I117+J117</f>
        <v>1250</v>
      </c>
      <c r="L117" s="83">
        <f>RANK(K117,$K$19:$K$275,0)</f>
        <v>3</v>
      </c>
    </row>
    <row r="118" spans="1:12" s="95" customFormat="1" ht="13.8" customHeight="1">
      <c r="A118" s="90"/>
      <c r="B118" s="138" t="s">
        <v>21</v>
      </c>
      <c r="C118" s="97"/>
      <c r="D118" s="111" t="s">
        <v>22</v>
      </c>
      <c r="E118" s="149">
        <f>IF(ISNA(VLOOKUP(B118,'S 2 H BRUT+NET'!$B$6:$AO$130,40,FALSE)),"",VLOOKUP(B118,'S 2 H BRUT+NET'!$B$6:$AO$130,40,FALSE))</f>
        <v>250</v>
      </c>
      <c r="F118" s="150" t="str">
        <f>IF(ISNA(VLOOKUP(B118,'DAMES BRUT+ NET'!$B$6:$AO$78,40,FALSE)),"",VLOOKUP(B118,'DAMES BRUT+ NET'!$B$6:$AO$78,40,FALSE))</f>
        <v/>
      </c>
      <c r="G118" s="151" t="str">
        <f>IF(ISNA(VLOOKUP(B118,'S 3 H BRUT + NET'!$B$6:$AO$68,40,FALSE)),"",VLOOKUP(B118,'S 3 H BRUT + NET'!$B$6:$AO$68,40,FALSE))</f>
        <v/>
      </c>
      <c r="H118" s="93"/>
      <c r="I118" s="93"/>
      <c r="J118" s="93"/>
      <c r="K118" s="89"/>
      <c r="L118" s="83"/>
    </row>
    <row r="119" spans="1:12" s="95" customFormat="1" ht="13.8" customHeight="1">
      <c r="A119" s="90"/>
      <c r="B119" s="138" t="s">
        <v>97</v>
      </c>
      <c r="C119" s="97"/>
      <c r="D119" s="111" t="s">
        <v>22</v>
      </c>
      <c r="E119" s="149">
        <f>IF(ISNA(VLOOKUP(B119,'S 2 H BRUT+NET'!$B$6:$AO$130,40,FALSE)),"",VLOOKUP(B119,'S 2 H BRUT+NET'!$B$6:$AO$130,40,FALSE))</f>
        <v>240</v>
      </c>
      <c r="F119" s="150" t="str">
        <f>IF(ISNA(VLOOKUP(B119,'DAMES BRUT+ NET'!$B$6:$AO$78,40,FALSE)),"",VLOOKUP(B119,'DAMES BRUT+ NET'!$B$6:$AO$78,40,FALSE))</f>
        <v/>
      </c>
      <c r="G119" s="151" t="str">
        <f>IF(ISNA(VLOOKUP(B119,'S 3 H BRUT + NET'!$B$6:$AO$68,40,FALSE)),"",VLOOKUP(B119,'S 3 H BRUT + NET'!$B$6:$AO$68,40,FALSE))</f>
        <v/>
      </c>
      <c r="H119" s="93"/>
      <c r="I119" s="93"/>
      <c r="J119" s="93"/>
      <c r="K119" s="89"/>
      <c r="L119" s="83"/>
    </row>
    <row r="120" spans="1:12" s="95" customFormat="1" ht="13.8" customHeight="1">
      <c r="A120" s="90"/>
      <c r="B120" s="138" t="s">
        <v>36</v>
      </c>
      <c r="C120" s="102"/>
      <c r="D120" s="111" t="s">
        <v>22</v>
      </c>
      <c r="E120" s="149">
        <f>IF(ISNA(VLOOKUP(B120,'S 2 H BRUT+NET'!$B$6:$AO$130,40,FALSE)),"",VLOOKUP(B120,'S 2 H BRUT+NET'!$B$6:$AO$130,40,FALSE))</f>
        <v>213</v>
      </c>
      <c r="F120" s="150" t="str">
        <f>IF(ISNA(VLOOKUP(B120,'DAMES BRUT+ NET'!$B$6:$AO$78,40,FALSE)),"",VLOOKUP(B120,'DAMES BRUT+ NET'!$B$6:$AO$78,40,FALSE))</f>
        <v/>
      </c>
      <c r="G120" s="151" t="str">
        <f>IF(ISNA(VLOOKUP(B120,'S 3 H BRUT + NET'!$B$6:$AO$68,40,FALSE)),"",VLOOKUP(B120,'S 3 H BRUT + NET'!$B$6:$AO$68,40,FALSE))</f>
        <v/>
      </c>
      <c r="H120" s="93"/>
      <c r="I120" s="93"/>
      <c r="J120" s="93"/>
      <c r="K120" s="89"/>
      <c r="L120" s="83"/>
    </row>
    <row r="121" spans="1:12" s="95" customFormat="1" ht="13.8" customHeight="1">
      <c r="A121" s="90"/>
      <c r="B121" s="138" t="s">
        <v>101</v>
      </c>
      <c r="C121" s="102"/>
      <c r="D121" s="111" t="s">
        <v>22</v>
      </c>
      <c r="E121" s="149">
        <f>IF(ISNA(VLOOKUP(B121,'S 2 H BRUT+NET'!$B$6:$AO$130,40,FALSE)),"",VLOOKUP(B121,'S 2 H BRUT+NET'!$B$6:$AO$130,40,FALSE))</f>
        <v>251</v>
      </c>
      <c r="F121" s="150" t="str">
        <f>IF(ISNA(VLOOKUP(B121,'DAMES BRUT+ NET'!$B$6:$AO$78,40,FALSE)),"",VLOOKUP(B121,'DAMES BRUT+ NET'!$B$6:$AO$78,40,FALSE))</f>
        <v/>
      </c>
      <c r="G121" s="151" t="str">
        <f>IF(ISNA(VLOOKUP(B121,'S 3 H BRUT + NET'!$B$6:$AO$68,40,FALSE)),"",VLOOKUP(B121,'S 3 H BRUT + NET'!$B$6:$AO$68,40,FALSE))</f>
        <v/>
      </c>
      <c r="H121" s="93"/>
      <c r="I121" s="93"/>
      <c r="J121" s="93"/>
      <c r="K121" s="89"/>
      <c r="L121" s="83"/>
    </row>
    <row r="122" spans="1:12" s="95" customFormat="1" ht="13.8" customHeight="1">
      <c r="A122" s="90"/>
      <c r="B122" s="138" t="s">
        <v>133</v>
      </c>
      <c r="C122" s="102"/>
      <c r="D122" s="111" t="s">
        <v>22</v>
      </c>
      <c r="E122" s="149">
        <f>IF(ISNA(VLOOKUP(B122,'S 2 H BRUT+NET'!$B$6:$AO$130,40,FALSE)),"",VLOOKUP(B122,'S 2 H BRUT+NET'!$B$6:$AO$130,40,FALSE))</f>
        <v>183</v>
      </c>
      <c r="F122" s="150" t="str">
        <f>IF(ISNA(VLOOKUP(B122,'DAMES BRUT+ NET'!$B$6:$AO$78,40,FALSE)),"",VLOOKUP(B122,'DAMES BRUT+ NET'!$B$6:$AO$78,40,FALSE))</f>
        <v/>
      </c>
      <c r="G122" s="151" t="str">
        <f>IF(ISNA(VLOOKUP(B122,'S 3 H BRUT + NET'!$B$6:$AO$68,40,FALSE)),"",VLOOKUP(B122,'S 3 H BRUT + NET'!$B$6:$AO$68,40,FALSE))</f>
        <v/>
      </c>
      <c r="H122" s="93"/>
      <c r="I122" s="93"/>
      <c r="J122" s="93"/>
      <c r="K122" s="89"/>
      <c r="L122" s="83"/>
    </row>
    <row r="123" spans="1:12" s="95" customFormat="1" ht="13.8" customHeight="1">
      <c r="A123" s="90"/>
      <c r="B123" s="138" t="s">
        <v>245</v>
      </c>
      <c r="C123" s="102"/>
      <c r="D123" s="111" t="s">
        <v>22</v>
      </c>
      <c r="E123" s="149">
        <f>IF(ISNA(VLOOKUP(B123,'S 2 H BRUT+NET'!$B$6:$AO$130,40,FALSE)),"",VLOOKUP(B123,'S 2 H BRUT+NET'!$B$6:$AO$130,40,FALSE))</f>
        <v>276</v>
      </c>
      <c r="F123" s="150" t="str">
        <f>IF(ISNA(VLOOKUP(B123,'DAMES BRUT+ NET'!$B$6:$AO$78,40,FALSE)),"",VLOOKUP(B123,'DAMES BRUT+ NET'!$B$6:$AO$78,40,FALSE))</f>
        <v/>
      </c>
      <c r="G123" s="151" t="str">
        <f>IF(ISNA(VLOOKUP(B123,'S 3 H BRUT + NET'!$B$6:$AO$68,40,FALSE)),"",VLOOKUP(B123,'S 3 H BRUT + NET'!$B$6:$AO$68,40,FALSE))</f>
        <v/>
      </c>
      <c r="H123" s="93"/>
      <c r="I123" s="93"/>
      <c r="J123" s="93"/>
      <c r="K123" s="89"/>
      <c r="L123" s="83"/>
    </row>
    <row r="124" spans="1:12" s="95" customFormat="1" ht="13.8" customHeight="1">
      <c r="A124" s="90"/>
      <c r="B124" s="138" t="s">
        <v>246</v>
      </c>
      <c r="C124" s="102"/>
      <c r="D124" s="111" t="s">
        <v>22</v>
      </c>
      <c r="E124" s="149">
        <f>IF(ISNA(VLOOKUP(B124,'S 2 H BRUT+NET'!$B$6:$AO$130,40,FALSE)),"",VLOOKUP(B124,'S 2 H BRUT+NET'!$B$6:$AO$130,40,FALSE))</f>
        <v>243</v>
      </c>
      <c r="F124" s="150" t="str">
        <f>IF(ISNA(VLOOKUP(B124,'DAMES BRUT+ NET'!$B$6:$AO$78,40,FALSE)),"",VLOOKUP(B124,'DAMES BRUT+ NET'!$B$6:$AO$78,40,FALSE))</f>
        <v/>
      </c>
      <c r="G124" s="151" t="str">
        <f>IF(ISNA(VLOOKUP(B124,'S 3 H BRUT + NET'!$B$6:$AO$68,40,FALSE)),"",VLOOKUP(B124,'S 3 H BRUT + NET'!$B$6:$AO$68,40,FALSE))</f>
        <v/>
      </c>
      <c r="H124" s="93"/>
      <c r="I124" s="93"/>
      <c r="J124" s="93"/>
      <c r="K124" s="89"/>
      <c r="L124" s="83"/>
    </row>
    <row r="125" spans="1:12" s="95" customFormat="1" ht="13.8" customHeight="1">
      <c r="A125" s="90"/>
      <c r="B125" s="138" t="s">
        <v>14</v>
      </c>
      <c r="C125" s="102"/>
      <c r="D125" s="111" t="s">
        <v>22</v>
      </c>
      <c r="E125" s="149">
        <f>IF(ISNA(VLOOKUP(B125,'S 2 H BRUT+NET'!$B$6:$AO$130,40,FALSE)),"",VLOOKUP(B125,'S 2 H BRUT+NET'!$B$6:$AO$130,40,FALSE))</f>
        <v>215</v>
      </c>
      <c r="F125" s="150" t="str">
        <f>IF(ISNA(VLOOKUP(B125,'DAMES BRUT+ NET'!$B$6:$AO$78,40,FALSE)),"",VLOOKUP(B125,'DAMES BRUT+ NET'!$B$6:$AO$78,40,FALSE))</f>
        <v/>
      </c>
      <c r="G125" s="151" t="str">
        <f>IF(ISNA(VLOOKUP(B125,'S 3 H BRUT + NET'!$B$6:$AO$68,40,FALSE)),"",VLOOKUP(B125,'S 3 H BRUT + NET'!$B$6:$AO$68,40,FALSE))</f>
        <v/>
      </c>
      <c r="H125" s="93"/>
      <c r="I125" s="93"/>
      <c r="J125" s="93"/>
      <c r="K125" s="89"/>
      <c r="L125" s="83"/>
    </row>
    <row r="126" spans="1:12" s="95" customFormat="1" ht="13.8" customHeight="1">
      <c r="A126" s="90"/>
      <c r="B126" s="138" t="s">
        <v>168</v>
      </c>
      <c r="C126" s="97"/>
      <c r="D126" s="111" t="s">
        <v>22</v>
      </c>
      <c r="E126" s="149">
        <f>IF(ISNA(VLOOKUP(B126,'S 2 H BRUT+NET'!$B$6:$AO$130,40,FALSE)),"",VLOOKUP(B126,'S 2 H BRUT+NET'!$B$6:$AO$130,40,FALSE))</f>
        <v>124</v>
      </c>
      <c r="F126" s="150" t="str">
        <f>IF(ISNA(VLOOKUP(B126,'DAMES BRUT+ NET'!$B$6:$AO$78,40,FALSE)),"",VLOOKUP(B126,'DAMES BRUT+ NET'!$B$6:$AO$78,40,FALSE))</f>
        <v/>
      </c>
      <c r="G126" s="151" t="str">
        <f>IF(ISNA(VLOOKUP(B126,'S 3 H BRUT + NET'!$B$6:$AO$68,40,FALSE)),"",VLOOKUP(B126,'S 3 H BRUT + NET'!$B$6:$AO$68,40,FALSE))</f>
        <v/>
      </c>
      <c r="H126" s="93"/>
      <c r="I126" s="93"/>
      <c r="J126" s="93"/>
      <c r="K126" s="89"/>
      <c r="L126" s="83"/>
    </row>
    <row r="127" spans="1:12" s="95" customFormat="1" ht="13.8" customHeight="1">
      <c r="A127" s="90"/>
      <c r="B127" s="138" t="s">
        <v>247</v>
      </c>
      <c r="C127" s="102"/>
      <c r="D127" s="111" t="s">
        <v>22</v>
      </c>
      <c r="E127" s="149">
        <f>IF(ISNA(VLOOKUP(B127,'S 2 H BRUT+NET'!$B$6:$AO$130,40,FALSE)),"",VLOOKUP(B127,'S 2 H BRUT+NET'!$B$6:$AO$130,40,FALSE))</f>
        <v>225</v>
      </c>
      <c r="F127" s="150" t="str">
        <f>IF(ISNA(VLOOKUP(B127,'DAMES BRUT+ NET'!$B$6:$AO$78,40,FALSE)),"",VLOOKUP(B127,'DAMES BRUT+ NET'!$B$6:$AO$78,40,FALSE))</f>
        <v/>
      </c>
      <c r="G127" s="151" t="str">
        <f>IF(ISNA(VLOOKUP(B127,'S 3 H BRUT + NET'!$B$6:$AO$68,40,FALSE)),"",VLOOKUP(B127,'S 3 H BRUT + NET'!$B$6:$AO$68,40,FALSE))</f>
        <v/>
      </c>
      <c r="H127" s="93"/>
      <c r="I127" s="93"/>
      <c r="J127" s="93"/>
      <c r="K127" s="89"/>
      <c r="L127" s="83"/>
    </row>
    <row r="128" spans="1:12" s="95" customFormat="1" ht="13.8" customHeight="1">
      <c r="A128" s="90"/>
      <c r="B128" s="138" t="s">
        <v>37</v>
      </c>
      <c r="C128" s="102"/>
      <c r="D128" s="111" t="s">
        <v>22</v>
      </c>
      <c r="E128" s="149">
        <f>IF(ISNA(VLOOKUP(B128,'S 2 H BRUT+NET'!$B$6:$AO$130,40,FALSE)),"",VLOOKUP(B128,'S 2 H BRUT+NET'!$B$6:$AO$130,40,FALSE))</f>
        <v>185</v>
      </c>
      <c r="F128" s="150" t="str">
        <f>IF(ISNA(VLOOKUP(B128,'DAMES BRUT+ NET'!$B$6:$AO$78,40,FALSE)),"",VLOOKUP(B128,'DAMES BRUT+ NET'!$B$6:$AO$78,40,FALSE))</f>
        <v/>
      </c>
      <c r="G128" s="151" t="str">
        <f>IF(ISNA(VLOOKUP(B128,'S 3 H BRUT + NET'!$B$6:$AO$68,40,FALSE)),"",VLOOKUP(B128,'S 3 H BRUT + NET'!$B$6:$AO$68,40,FALSE))</f>
        <v/>
      </c>
      <c r="H128" s="93"/>
      <c r="I128" s="93"/>
      <c r="J128" s="93"/>
      <c r="K128" s="89"/>
      <c r="L128" s="83"/>
    </row>
    <row r="129" spans="1:12" s="95" customFormat="1" ht="13.8" customHeight="1">
      <c r="A129" s="90"/>
      <c r="B129" s="138" t="s">
        <v>134</v>
      </c>
      <c r="C129" s="102"/>
      <c r="D129" s="111" t="s">
        <v>22</v>
      </c>
      <c r="E129" s="149">
        <f>IF(ISNA(VLOOKUP(B129,'S 2 H BRUT+NET'!$B$6:$AO$130,40,FALSE)),"",VLOOKUP(B129,'S 2 H BRUT+NET'!$B$6:$AO$130,40,FALSE))</f>
        <v>231</v>
      </c>
      <c r="F129" s="150" t="str">
        <f>IF(ISNA(VLOOKUP(B129,'DAMES BRUT+ NET'!$B$6:$AO$78,40,FALSE)),"",VLOOKUP(B129,'DAMES BRUT+ NET'!$B$6:$AO$78,40,FALSE))</f>
        <v/>
      </c>
      <c r="G129" s="151" t="str">
        <f>IF(ISNA(VLOOKUP(B129,'S 3 H BRUT + NET'!$B$6:$AO$68,40,FALSE)),"",VLOOKUP(B129,'S 3 H BRUT + NET'!$B$6:$AO$68,40,FALSE))</f>
        <v/>
      </c>
      <c r="H129" s="93"/>
      <c r="I129" s="93"/>
      <c r="J129" s="93"/>
      <c r="K129" s="89"/>
      <c r="L129" s="83"/>
    </row>
    <row r="130" spans="1:12" s="95" customFormat="1" ht="13.8" customHeight="1">
      <c r="A130" s="90"/>
      <c r="B130" s="138" t="s">
        <v>144</v>
      </c>
      <c r="C130" s="102"/>
      <c r="D130" s="111" t="s">
        <v>22</v>
      </c>
      <c r="E130" s="149">
        <f>IF(ISNA(VLOOKUP(B130,'S 2 H BRUT+NET'!$B$6:$AO$130,40,FALSE)),"",VLOOKUP(B130,'S 2 H BRUT+NET'!$B$6:$AO$130,40,FALSE))</f>
        <v>42</v>
      </c>
      <c r="F130" s="150" t="str">
        <f>IF(ISNA(VLOOKUP(B130,'DAMES BRUT+ NET'!$B$6:$AO$78,40,FALSE)),"",VLOOKUP(B130,'DAMES BRUT+ NET'!$B$6:$AO$78,40,FALSE))</f>
        <v/>
      </c>
      <c r="G130" s="151" t="str">
        <f>IF(ISNA(VLOOKUP(B130,'S 3 H BRUT + NET'!$B$6:$AO$68,40,FALSE)),"",VLOOKUP(B130,'S 3 H BRUT + NET'!$B$6:$AO$68,40,FALSE))</f>
        <v/>
      </c>
      <c r="H130" s="93"/>
      <c r="I130" s="93"/>
      <c r="J130" s="93"/>
      <c r="K130" s="89"/>
      <c r="L130" s="83"/>
    </row>
    <row r="131" spans="1:12" s="95" customFormat="1" ht="13.8" customHeight="1">
      <c r="A131" s="90"/>
      <c r="B131" s="138" t="s">
        <v>248</v>
      </c>
      <c r="C131" s="102"/>
      <c r="D131" s="111" t="s">
        <v>22</v>
      </c>
      <c r="E131" s="149">
        <f>IF(ISNA(VLOOKUP(B131,'S 2 H BRUT+NET'!$B$6:$AO$130,40,FALSE)),"",VLOOKUP(B131,'S 2 H BRUT+NET'!$B$6:$AO$130,40,FALSE))</f>
        <v>245</v>
      </c>
      <c r="F131" s="150" t="str">
        <f>IF(ISNA(VLOOKUP(B131,'DAMES BRUT+ NET'!$B$6:$AO$78,40,FALSE)),"",VLOOKUP(B131,'DAMES BRUT+ NET'!$B$6:$AO$78,40,FALSE))</f>
        <v/>
      </c>
      <c r="G131" s="151" t="str">
        <f>IF(ISNA(VLOOKUP(B131,'S 3 H BRUT + NET'!$B$6:$AO$68,40,FALSE)),"",VLOOKUP(B131,'S 3 H BRUT + NET'!$B$6:$AO$68,40,FALSE))</f>
        <v/>
      </c>
      <c r="H131" s="93"/>
      <c r="I131" s="93"/>
      <c r="J131" s="93"/>
      <c r="K131" s="89"/>
      <c r="L131" s="83"/>
    </row>
    <row r="132" spans="1:12" s="95" customFormat="1" ht="13.8" customHeight="1">
      <c r="A132" s="90"/>
      <c r="B132" s="138" t="s">
        <v>249</v>
      </c>
      <c r="C132" s="102"/>
      <c r="D132" s="111" t="s">
        <v>22</v>
      </c>
      <c r="E132" s="149">
        <f>IF(ISNA(VLOOKUP(B132,'S 2 H BRUT+NET'!$B$6:$AO$130,40,FALSE)),"",VLOOKUP(B132,'S 2 H BRUT+NET'!$B$6:$AO$130,40,FALSE))</f>
        <v>198</v>
      </c>
      <c r="F132" s="150" t="str">
        <f>IF(ISNA(VLOOKUP(B132,'DAMES BRUT+ NET'!$B$6:$AO$78,40,FALSE)),"",VLOOKUP(B132,'DAMES BRUT+ NET'!$B$6:$AO$78,40,FALSE))</f>
        <v/>
      </c>
      <c r="G132" s="151" t="str">
        <f>IF(ISNA(VLOOKUP(B132,'S 3 H BRUT + NET'!$B$6:$AO$68,40,FALSE)),"",VLOOKUP(B132,'S 3 H BRUT + NET'!$B$6:$AO$68,40,FALSE))</f>
        <v/>
      </c>
      <c r="H132" s="93"/>
      <c r="I132" s="93"/>
      <c r="J132" s="93"/>
      <c r="K132" s="89"/>
      <c r="L132" s="83"/>
    </row>
    <row r="133" spans="1:12" s="95" customFormat="1" ht="13.8" customHeight="1">
      <c r="A133" s="90"/>
      <c r="B133" s="138" t="s">
        <v>250</v>
      </c>
      <c r="C133" s="97"/>
      <c r="D133" s="111" t="s">
        <v>22</v>
      </c>
      <c r="E133" s="149">
        <f>IF(ISNA(VLOOKUP(B133,'S 2 H BRUT+NET'!$B$6:$AO$130,40,FALSE)),"",VLOOKUP(B133,'S 2 H BRUT+NET'!$B$6:$AO$130,40,FALSE))</f>
        <v>84</v>
      </c>
      <c r="F133" s="150" t="str">
        <f>IF(ISNA(VLOOKUP(B133,'DAMES BRUT+ NET'!$B$6:$AO$78,40,FALSE)),"",VLOOKUP(B133,'DAMES BRUT+ NET'!$B$6:$AO$78,40,FALSE))</f>
        <v/>
      </c>
      <c r="G133" s="151" t="str">
        <f>IF(ISNA(VLOOKUP(B133,'S 3 H BRUT + NET'!$B$6:$AO$68,40,FALSE)),"",VLOOKUP(B133,'S 3 H BRUT + NET'!$B$6:$AO$68,40,FALSE))</f>
        <v/>
      </c>
      <c r="H133" s="93"/>
      <c r="I133" s="93"/>
      <c r="J133" s="93"/>
      <c r="K133" s="89"/>
      <c r="L133" s="83"/>
    </row>
    <row r="134" spans="1:12" s="95" customFormat="1" ht="13.8" customHeight="1">
      <c r="A134" s="90"/>
      <c r="B134" s="138" t="s">
        <v>251</v>
      </c>
      <c r="C134" s="97"/>
      <c r="D134" s="111" t="s">
        <v>22</v>
      </c>
      <c r="E134" s="149">
        <f>IF(ISNA(VLOOKUP(B134,'S 2 H BRUT+NET'!$B$6:$AO$130,40,FALSE)),"",VLOOKUP(B134,'S 2 H BRUT+NET'!$B$6:$AO$130,40,FALSE))</f>
        <v>178</v>
      </c>
      <c r="F134" s="150" t="str">
        <f>IF(ISNA(VLOOKUP(B134,'DAMES BRUT+ NET'!$B$6:$AO$78,40,FALSE)),"",VLOOKUP(B134,'DAMES BRUT+ NET'!$B$6:$AO$78,40,FALSE))</f>
        <v/>
      </c>
      <c r="G134" s="151" t="str">
        <f>IF(ISNA(VLOOKUP(B134,'S 3 H BRUT + NET'!$B$6:$AO$68,40,FALSE)),"",VLOOKUP(B134,'S 3 H BRUT + NET'!$B$6:$AO$68,40,FALSE))</f>
        <v/>
      </c>
      <c r="H134" s="93"/>
      <c r="I134" s="93"/>
      <c r="J134" s="93"/>
      <c r="K134" s="89"/>
      <c r="L134" s="83"/>
    </row>
    <row r="135" spans="1:12" s="95" customFormat="1" ht="13.8" customHeight="1">
      <c r="A135" s="90"/>
      <c r="B135" s="138" t="s">
        <v>252</v>
      </c>
      <c r="C135" s="102"/>
      <c r="D135" s="111" t="s">
        <v>22</v>
      </c>
      <c r="E135" s="149">
        <f>IF(ISNA(VLOOKUP(B135,'S 2 H BRUT+NET'!$B$6:$AO$130,40,FALSE)),"",VLOOKUP(B135,'S 2 H BRUT+NET'!$B$6:$AO$130,40,FALSE))</f>
        <v>167</v>
      </c>
      <c r="F135" s="150" t="str">
        <f>IF(ISNA(VLOOKUP(B135,'DAMES BRUT+ NET'!$B$6:$AO$78,40,FALSE)),"",VLOOKUP(B135,'DAMES BRUT+ NET'!$B$6:$AO$78,40,FALSE))</f>
        <v/>
      </c>
      <c r="G135" s="151" t="str">
        <f>IF(ISNA(VLOOKUP(B135,'S 3 H BRUT + NET'!$B$6:$AO$68,40,FALSE)),"",VLOOKUP(B135,'S 3 H BRUT + NET'!$B$6:$AO$68,40,FALSE))</f>
        <v/>
      </c>
      <c r="H135" s="93"/>
      <c r="I135" s="93"/>
      <c r="J135" s="93"/>
      <c r="K135" s="89"/>
      <c r="L135" s="83"/>
    </row>
    <row r="136" spans="1:12" s="95" customFormat="1" ht="13.8" customHeight="1">
      <c r="A136" s="90"/>
      <c r="B136" s="138" t="s">
        <v>165</v>
      </c>
      <c r="C136" s="102"/>
      <c r="D136" s="111" t="s">
        <v>22</v>
      </c>
      <c r="E136" s="149">
        <f>IF(ISNA(VLOOKUP(B136,'S 2 H BRUT+NET'!$B$6:$AO$130,40,FALSE)),"",VLOOKUP(B136,'S 2 H BRUT+NET'!$B$6:$AO$130,40,FALSE))</f>
        <v>96</v>
      </c>
      <c r="F136" s="150" t="str">
        <f>IF(ISNA(VLOOKUP(B136,'DAMES BRUT+ NET'!$B$6:$AO$78,40,FALSE)),"",VLOOKUP(B136,'DAMES BRUT+ NET'!$B$6:$AO$78,40,FALSE))</f>
        <v/>
      </c>
      <c r="G136" s="151" t="str">
        <f>IF(ISNA(VLOOKUP(B136,'S 3 H BRUT + NET'!$B$6:$AO$68,40,FALSE)),"",VLOOKUP(B136,'S 3 H BRUT + NET'!$B$6:$AO$68,40,FALSE))</f>
        <v/>
      </c>
      <c r="H136" s="93"/>
      <c r="I136" s="93"/>
      <c r="J136" s="93"/>
      <c r="K136" s="89"/>
      <c r="L136" s="83"/>
    </row>
    <row r="137" spans="1:12" s="95" customFormat="1" ht="13.8" customHeight="1">
      <c r="A137" s="90"/>
      <c r="B137" s="139" t="s">
        <v>123</v>
      </c>
      <c r="C137" s="97"/>
      <c r="D137" s="111" t="s">
        <v>22</v>
      </c>
      <c r="E137" s="149" t="str">
        <f>IF(ISNA(VLOOKUP(B137,'S 2 H BRUT+NET'!$B$6:$AO$130,40,FALSE)),"",VLOOKUP(B137,'S 2 H BRUT+NET'!$B$6:$AO$130,40,FALSE))</f>
        <v/>
      </c>
      <c r="F137" s="150" t="str">
        <f>IF(ISNA(VLOOKUP(B137,'DAMES BRUT+ NET'!$B$6:$AO$78,40,FALSE)),"",VLOOKUP(B137,'DAMES BRUT+ NET'!$B$6:$AO$78,40,FALSE))</f>
        <v/>
      </c>
      <c r="G137" s="151">
        <f>IF(ISNA(VLOOKUP(B137,'S 3 H BRUT + NET'!$B$6:$AO$68,40,FALSE)),"",VLOOKUP(B137,'S 3 H BRUT + NET'!$B$6:$AO$68,40,FALSE))</f>
        <v>109</v>
      </c>
      <c r="H137" s="93"/>
      <c r="I137" s="93"/>
      <c r="J137" s="93"/>
      <c r="K137" s="89"/>
      <c r="L137" s="83"/>
    </row>
    <row r="138" spans="1:12" s="95" customFormat="1" ht="13.8" customHeight="1">
      <c r="A138" s="90"/>
      <c r="B138" s="139" t="s">
        <v>23</v>
      </c>
      <c r="C138" s="102"/>
      <c r="D138" s="111" t="s">
        <v>22</v>
      </c>
      <c r="E138" s="149" t="str">
        <f>IF(ISNA(VLOOKUP(B138,'S 2 H BRUT+NET'!$B$6:$AO$130,40,FALSE)),"",VLOOKUP(B138,'S 2 H BRUT+NET'!$B$6:$AO$130,40,FALSE))</f>
        <v/>
      </c>
      <c r="F138" s="150" t="str">
        <f>IF(ISNA(VLOOKUP(B138,'DAMES BRUT+ NET'!$B$6:$AO$78,40,FALSE)),"",VLOOKUP(B138,'DAMES BRUT+ NET'!$B$6:$AO$78,40,FALSE))</f>
        <v/>
      </c>
      <c r="G138" s="151">
        <f>IF(ISNA(VLOOKUP(B138,'S 3 H BRUT + NET'!$B$6:$AO$68,40,FALSE)),"",VLOOKUP(B138,'S 3 H BRUT + NET'!$B$6:$AO$68,40,FALSE))</f>
        <v>241</v>
      </c>
      <c r="H138" s="93"/>
      <c r="I138" s="93"/>
      <c r="J138" s="93"/>
      <c r="K138" s="89"/>
      <c r="L138" s="83"/>
    </row>
    <row r="139" spans="1:12" s="95" customFormat="1" ht="13.8" customHeight="1">
      <c r="A139" s="90"/>
      <c r="B139" s="139" t="s">
        <v>47</v>
      </c>
      <c r="C139" s="102"/>
      <c r="D139" s="111" t="s">
        <v>22</v>
      </c>
      <c r="E139" s="149" t="str">
        <f>IF(ISNA(VLOOKUP(B139,'S 2 H BRUT+NET'!$B$6:$AO$130,40,FALSE)),"",VLOOKUP(B139,'S 2 H BRUT+NET'!$B$6:$AO$130,40,FALSE))</f>
        <v/>
      </c>
      <c r="F139" s="150" t="str">
        <f>IF(ISNA(VLOOKUP(B139,'DAMES BRUT+ NET'!$B$6:$AO$78,40,FALSE)),"",VLOOKUP(B139,'DAMES BRUT+ NET'!$B$6:$AO$78,40,FALSE))</f>
        <v/>
      </c>
      <c r="G139" s="151">
        <f>IF(ISNA(VLOOKUP(B139,'S 3 H BRUT + NET'!$B$6:$AO$68,40,FALSE)),"",VLOOKUP(B139,'S 3 H BRUT + NET'!$B$6:$AO$68,40,FALSE))</f>
        <v>84</v>
      </c>
      <c r="H139" s="93"/>
      <c r="I139" s="93"/>
      <c r="J139" s="93"/>
      <c r="K139" s="104"/>
      <c r="L139" s="83"/>
    </row>
    <row r="140" spans="1:12" s="95" customFormat="1" ht="13.8" customHeight="1">
      <c r="A140" s="90"/>
      <c r="B140" s="140" t="s">
        <v>157</v>
      </c>
      <c r="C140" s="97"/>
      <c r="D140" s="111" t="s">
        <v>22</v>
      </c>
      <c r="E140" s="149" t="str">
        <f>IF(ISNA(VLOOKUP(B140,'S 2 H BRUT+NET'!$B$6:$AO$130,40,FALSE)),"",VLOOKUP(B140,'S 2 H BRUT+NET'!$B$6:$AO$130,40,FALSE))</f>
        <v/>
      </c>
      <c r="F140" s="150" t="str">
        <f>IF(ISNA(VLOOKUP(B140,'DAMES BRUT+ NET'!$B$6:$AO$78,40,FALSE)),"",VLOOKUP(B140,'DAMES BRUT+ NET'!$B$6:$AO$78,40,FALSE))</f>
        <v/>
      </c>
      <c r="G140" s="151">
        <f>IF(ISNA(VLOOKUP(B140,'S 3 H BRUT + NET'!$B$6:$AO$68,40,FALSE)),"",VLOOKUP(B140,'S 3 H BRUT + NET'!$B$6:$AO$68,40,FALSE))</f>
        <v>249</v>
      </c>
      <c r="H140" s="93"/>
      <c r="I140" s="93"/>
      <c r="J140" s="93"/>
      <c r="K140" s="89"/>
      <c r="L140" s="83"/>
    </row>
    <row r="141" spans="1:12" s="95" customFormat="1" ht="13.8" customHeight="1">
      <c r="A141" s="90"/>
      <c r="B141" s="140" t="s">
        <v>132</v>
      </c>
      <c r="C141" s="97"/>
      <c r="D141" s="111" t="s">
        <v>22</v>
      </c>
      <c r="E141" s="149" t="str">
        <f>IF(ISNA(VLOOKUP(B141,'S 2 H BRUT+NET'!$B$6:$AO$130,40,FALSE)),"",VLOOKUP(B141,'S 2 H BRUT+NET'!$B$6:$AO$130,40,FALSE))</f>
        <v/>
      </c>
      <c r="F141" s="150" t="str">
        <f>IF(ISNA(VLOOKUP(B141,'DAMES BRUT+ NET'!$B$6:$AO$78,40,FALSE)),"",VLOOKUP(B141,'DAMES BRUT+ NET'!$B$6:$AO$78,40,FALSE))</f>
        <v/>
      </c>
      <c r="G141" s="151">
        <f>IF(ISNA(VLOOKUP(B141,'S 3 H BRUT + NET'!$B$6:$AO$68,40,FALSE)),"",VLOOKUP(B141,'S 3 H BRUT + NET'!$B$6:$AO$68,40,FALSE))</f>
        <v>236</v>
      </c>
      <c r="H141" s="93"/>
      <c r="I141" s="93"/>
      <c r="J141" s="93"/>
      <c r="K141" s="89"/>
      <c r="L141" s="83"/>
    </row>
    <row r="142" spans="1:12" s="95" customFormat="1" ht="13.8" customHeight="1">
      <c r="A142" s="90"/>
      <c r="B142" s="140" t="s">
        <v>98</v>
      </c>
      <c r="C142" s="97"/>
      <c r="D142" s="111" t="s">
        <v>22</v>
      </c>
      <c r="E142" s="149" t="str">
        <f>IF(ISNA(VLOOKUP(B142,'S 2 H BRUT+NET'!$B$6:$AO$130,40,FALSE)),"",VLOOKUP(B142,'S 2 H BRUT+NET'!$B$6:$AO$130,40,FALSE))</f>
        <v/>
      </c>
      <c r="F142" s="150" t="str">
        <f>IF(ISNA(VLOOKUP(B142,'DAMES BRUT+ NET'!$B$6:$AO$78,40,FALSE)),"",VLOOKUP(B142,'DAMES BRUT+ NET'!$B$6:$AO$78,40,FALSE))</f>
        <v/>
      </c>
      <c r="G142" s="151">
        <f>IF(ISNA(VLOOKUP(B142,'S 3 H BRUT + NET'!$B$6:$AO$68,40,FALSE)),"",VLOOKUP(B142,'S 3 H BRUT + NET'!$B$6:$AO$68,40,FALSE))</f>
        <v>151</v>
      </c>
      <c r="H142" s="93"/>
      <c r="I142" s="93"/>
      <c r="J142" s="93"/>
      <c r="K142" s="89"/>
      <c r="L142" s="83"/>
    </row>
    <row r="143" spans="1:12" s="95" customFormat="1" ht="13.8" customHeight="1">
      <c r="A143" s="90"/>
      <c r="B143" s="140" t="s">
        <v>99</v>
      </c>
      <c r="C143" s="97"/>
      <c r="D143" s="111" t="s">
        <v>22</v>
      </c>
      <c r="E143" s="149" t="str">
        <f>IF(ISNA(VLOOKUP(B143,'S 2 H BRUT+NET'!$B$6:$AO$130,40,FALSE)),"",VLOOKUP(B143,'S 2 H BRUT+NET'!$B$6:$AO$130,40,FALSE))</f>
        <v/>
      </c>
      <c r="F143" s="150" t="str">
        <f>IF(ISNA(VLOOKUP(B143,'DAMES BRUT+ NET'!$B$6:$AO$78,40,FALSE)),"",VLOOKUP(B143,'DAMES BRUT+ NET'!$B$6:$AO$78,40,FALSE))</f>
        <v/>
      </c>
      <c r="G143" s="151">
        <f>IF(ISNA(VLOOKUP(B143,'S 3 H BRUT + NET'!$B$6:$AO$68,40,FALSE)),"",VLOOKUP(B143,'S 3 H BRUT + NET'!$B$6:$AO$68,40,FALSE))</f>
        <v>195</v>
      </c>
      <c r="H143" s="93"/>
      <c r="I143" s="93"/>
      <c r="J143" s="93"/>
      <c r="K143" s="89"/>
      <c r="L143" s="83"/>
    </row>
    <row r="144" spans="1:12" s="95" customFormat="1" ht="13.8" customHeight="1">
      <c r="A144" s="90"/>
      <c r="B144" s="140" t="s">
        <v>66</v>
      </c>
      <c r="C144" s="97"/>
      <c r="D144" s="111" t="s">
        <v>22</v>
      </c>
      <c r="E144" s="149" t="str">
        <f>IF(ISNA(VLOOKUP(B144,'S 2 H BRUT+NET'!$B$6:$AO$130,40,FALSE)),"",VLOOKUP(B144,'S 2 H BRUT+NET'!$B$6:$AO$130,40,FALSE))</f>
        <v/>
      </c>
      <c r="F144" s="150" t="str">
        <f>IF(ISNA(VLOOKUP(B144,'DAMES BRUT+ NET'!$B$6:$AO$78,40,FALSE)),"",VLOOKUP(B144,'DAMES BRUT+ NET'!$B$6:$AO$78,40,FALSE))</f>
        <v/>
      </c>
      <c r="G144" s="151">
        <f>IF(ISNA(VLOOKUP(B144,'S 3 H BRUT + NET'!$B$6:$AO$68,40,FALSE)),"",VLOOKUP(B144,'S 3 H BRUT + NET'!$B$6:$AO$68,40,FALSE))</f>
        <v>233</v>
      </c>
      <c r="H144" s="93"/>
      <c r="I144" s="93"/>
      <c r="J144" s="93"/>
      <c r="K144" s="89"/>
      <c r="L144" s="83"/>
    </row>
    <row r="145" spans="1:12" s="95" customFormat="1" ht="13.8" customHeight="1">
      <c r="A145" s="90"/>
      <c r="B145" s="140" t="s">
        <v>287</v>
      </c>
      <c r="C145" s="102"/>
      <c r="D145" s="111" t="s">
        <v>22</v>
      </c>
      <c r="E145" s="149" t="str">
        <f>IF(ISNA(VLOOKUP(B145,'S 2 H BRUT+NET'!$B$6:$AO$130,40,FALSE)),"",VLOOKUP(B145,'S 2 H BRUT+NET'!$B$6:$AO$130,40,FALSE))</f>
        <v/>
      </c>
      <c r="F145" s="150" t="str">
        <f>IF(ISNA(VLOOKUP(B145,'DAMES BRUT+ NET'!$B$6:$AO$78,40,FALSE)),"",VLOOKUP(B145,'DAMES BRUT+ NET'!$B$6:$AO$78,40,FALSE))</f>
        <v/>
      </c>
      <c r="G145" s="151">
        <f>IF(ISNA(VLOOKUP(B145,'S 3 H BRUT + NET'!$B$6:$AO$68,40,FALSE)),"",VLOOKUP(B145,'S 3 H BRUT + NET'!$B$6:$AO$68,40,FALSE))</f>
        <v>111</v>
      </c>
      <c r="H145" s="93"/>
      <c r="I145" s="93"/>
      <c r="J145" s="93"/>
      <c r="K145" s="89"/>
      <c r="L145" s="83"/>
    </row>
    <row r="146" spans="1:12" s="95" customFormat="1" ht="13.8" customHeight="1">
      <c r="A146" s="90"/>
      <c r="B146" s="141" t="s">
        <v>27</v>
      </c>
      <c r="C146" s="102"/>
      <c r="D146" s="111" t="s">
        <v>22</v>
      </c>
      <c r="E146" s="149" t="str">
        <f>IF(ISNA(VLOOKUP(B146,'S 2 H BRUT+NET'!$B$6:$AO$130,40,FALSE)),"",VLOOKUP(B146,'S 2 H BRUT+NET'!$B$6:$AO$130,40,FALSE))</f>
        <v/>
      </c>
      <c r="F146" s="150">
        <f>IF(ISNA(VLOOKUP(B146,'DAMES BRUT+ NET'!$B$6:$AO$78,40,FALSE)),"",VLOOKUP(B146,'DAMES BRUT+ NET'!$B$6:$AO$78,40,FALSE))</f>
        <v>55</v>
      </c>
      <c r="G146" s="151" t="str">
        <f>IF(ISNA(VLOOKUP(B146,'S 3 H BRUT + NET'!$B$6:$AO$68,40,FALSE)),"",VLOOKUP(B146,'S 3 H BRUT + NET'!$B$6:$AO$68,40,FALSE))</f>
        <v/>
      </c>
      <c r="H146" s="93"/>
      <c r="I146" s="93"/>
      <c r="J146" s="93"/>
      <c r="K146" s="89"/>
      <c r="L146" s="83"/>
    </row>
    <row r="147" spans="1:12" s="95" customFormat="1" ht="13.8" customHeight="1">
      <c r="A147" s="90"/>
      <c r="B147" s="141" t="s">
        <v>43</v>
      </c>
      <c r="C147" s="102"/>
      <c r="D147" s="111" t="s">
        <v>22</v>
      </c>
      <c r="E147" s="149" t="str">
        <f>IF(ISNA(VLOOKUP(B147,'S 2 H BRUT+NET'!$B$6:$AO$130,40,FALSE)),"",VLOOKUP(B147,'S 2 H BRUT+NET'!$B$6:$AO$130,40,FALSE))</f>
        <v/>
      </c>
      <c r="F147" s="150">
        <f>IF(ISNA(VLOOKUP(B147,'DAMES BRUT+ NET'!$B$6:$AO$78,40,FALSE)),"",VLOOKUP(B147,'DAMES BRUT+ NET'!$B$6:$AO$78,40,FALSE))</f>
        <v>161</v>
      </c>
      <c r="G147" s="151" t="str">
        <f>IF(ISNA(VLOOKUP(B147,'S 3 H BRUT + NET'!$B$6:$AO$68,40,FALSE)),"",VLOOKUP(B147,'S 3 H BRUT + NET'!$B$6:$AO$68,40,FALSE))</f>
        <v/>
      </c>
      <c r="H147" s="93"/>
      <c r="I147" s="93"/>
      <c r="J147" s="93"/>
      <c r="K147" s="89"/>
      <c r="L147" s="83"/>
    </row>
    <row r="148" spans="1:12" s="95" customFormat="1" ht="13.8" customHeight="1">
      <c r="A148" s="90"/>
      <c r="B148" s="141" t="s">
        <v>121</v>
      </c>
      <c r="C148" s="102"/>
      <c r="D148" s="111" t="s">
        <v>22</v>
      </c>
      <c r="E148" s="149" t="str">
        <f>IF(ISNA(VLOOKUP(B148,'S 2 H BRUT+NET'!$B$6:$AO$130,40,FALSE)),"",VLOOKUP(B148,'S 2 H BRUT+NET'!$B$6:$AO$130,40,FALSE))</f>
        <v/>
      </c>
      <c r="F148" s="150">
        <f>IF(ISNA(VLOOKUP(B148,'DAMES BRUT+ NET'!$B$6:$AO$78,40,FALSE)),"",VLOOKUP(B148,'DAMES BRUT+ NET'!$B$6:$AO$78,40,FALSE))</f>
        <v>184</v>
      </c>
      <c r="G148" s="151" t="str">
        <f>IF(ISNA(VLOOKUP(B148,'S 3 H BRUT + NET'!$B$6:$AO$68,40,FALSE)),"",VLOOKUP(B148,'S 3 H BRUT + NET'!$B$6:$AO$68,40,FALSE))</f>
        <v/>
      </c>
      <c r="H148" s="93"/>
      <c r="I148" s="93"/>
      <c r="J148" s="93"/>
      <c r="K148" s="89"/>
      <c r="L148" s="83"/>
    </row>
    <row r="149" spans="1:12" s="95" customFormat="1" ht="13.8" customHeight="1">
      <c r="A149" s="90"/>
      <c r="B149" s="141" t="s">
        <v>122</v>
      </c>
      <c r="C149" s="102"/>
      <c r="D149" s="111" t="s">
        <v>22</v>
      </c>
      <c r="E149" s="149" t="str">
        <f>IF(ISNA(VLOOKUP(B149,'S 2 H BRUT+NET'!$B$6:$AO$130,40,FALSE)),"",VLOOKUP(B149,'S 2 H BRUT+NET'!$B$6:$AO$130,40,FALSE))</f>
        <v/>
      </c>
      <c r="F149" s="150">
        <f>IF(ISNA(VLOOKUP(B149,'DAMES BRUT+ NET'!$B$6:$AO$78,40,FALSE)),"",VLOOKUP(B149,'DAMES BRUT+ NET'!$B$6:$AO$78,40,FALSE))</f>
        <v>129</v>
      </c>
      <c r="G149" s="151" t="str">
        <f>IF(ISNA(VLOOKUP(B149,'S 3 H BRUT + NET'!$B$6:$AO$68,40,FALSE)),"",VLOOKUP(B149,'S 3 H BRUT + NET'!$B$6:$AO$68,40,FALSE))</f>
        <v/>
      </c>
      <c r="H149" s="93"/>
      <c r="I149" s="93"/>
      <c r="J149" s="93"/>
      <c r="K149" s="89"/>
      <c r="L149" s="83"/>
    </row>
    <row r="150" spans="1:12" s="95" customFormat="1" ht="13.8" customHeight="1">
      <c r="A150" s="90"/>
      <c r="B150" s="141" t="s">
        <v>28</v>
      </c>
      <c r="C150" s="102"/>
      <c r="D150" s="111" t="s">
        <v>22</v>
      </c>
      <c r="E150" s="149" t="str">
        <f>IF(ISNA(VLOOKUP(B150,'S 2 H BRUT+NET'!$B$6:$AO$130,40,FALSE)),"",VLOOKUP(B150,'S 2 H BRUT+NET'!$B$6:$AO$130,40,FALSE))</f>
        <v/>
      </c>
      <c r="F150" s="150">
        <f>IF(ISNA(VLOOKUP(B150,'DAMES BRUT+ NET'!$B$6:$AO$78,40,FALSE)),"",VLOOKUP(B150,'DAMES BRUT+ NET'!$B$6:$AO$78,40,FALSE))</f>
        <v>191</v>
      </c>
      <c r="G150" s="151" t="str">
        <f>IF(ISNA(VLOOKUP(B150,'S 3 H BRUT + NET'!$B$6:$AO$68,40,FALSE)),"",VLOOKUP(B150,'S 3 H BRUT + NET'!$B$6:$AO$68,40,FALSE))</f>
        <v/>
      </c>
      <c r="H150" s="93"/>
      <c r="I150" s="93"/>
      <c r="J150" s="93"/>
      <c r="K150" s="89"/>
      <c r="L150" s="83"/>
    </row>
    <row r="151" spans="1:12" s="95" customFormat="1" ht="13.8" customHeight="1">
      <c r="A151" s="90"/>
      <c r="B151" s="141" t="s">
        <v>79</v>
      </c>
      <c r="C151" s="102"/>
      <c r="D151" s="111" t="s">
        <v>22</v>
      </c>
      <c r="E151" s="149" t="str">
        <f>IF(ISNA(VLOOKUP(B151,'S 2 H BRUT+NET'!$B$6:$AO$130,40,FALSE)),"",VLOOKUP(B151,'S 2 H BRUT+NET'!$B$6:$AO$130,40,FALSE))</f>
        <v/>
      </c>
      <c r="F151" s="150">
        <f>IF(ISNA(VLOOKUP(B151,'DAMES BRUT+ NET'!$B$6:$AO$78,40,FALSE)),"",VLOOKUP(B151,'DAMES BRUT+ NET'!$B$6:$AO$78,40,FALSE))</f>
        <v>129</v>
      </c>
      <c r="G151" s="151" t="str">
        <f>IF(ISNA(VLOOKUP(B151,'S 3 H BRUT + NET'!$B$6:$AO$68,40,FALSE)),"",VLOOKUP(B151,'S 3 H BRUT + NET'!$B$6:$AO$68,40,FALSE))</f>
        <v/>
      </c>
      <c r="H151" s="93"/>
      <c r="I151" s="93"/>
      <c r="J151" s="93"/>
      <c r="K151" s="89"/>
      <c r="L151" s="83"/>
    </row>
    <row r="152" spans="1:12" s="95" customFormat="1" ht="13.8" customHeight="1">
      <c r="A152" s="90"/>
      <c r="B152" s="141" t="s">
        <v>193</v>
      </c>
      <c r="C152" s="102"/>
      <c r="D152" s="111" t="s">
        <v>22</v>
      </c>
      <c r="E152" s="149" t="str">
        <f>IF(ISNA(VLOOKUP(B152,'S 2 H BRUT+NET'!$B$6:$AO$130,40,FALSE)),"",VLOOKUP(B152,'S 2 H BRUT+NET'!$B$6:$AO$130,40,FALSE))</f>
        <v/>
      </c>
      <c r="F152" s="150">
        <f>IF(ISNA(VLOOKUP(B152,'DAMES BRUT+ NET'!$B$6:$AO$78,40,FALSE)),"",VLOOKUP(B152,'DAMES BRUT+ NET'!$B$6:$AO$78,40,FALSE))</f>
        <v>55</v>
      </c>
      <c r="G152" s="151" t="str">
        <f>IF(ISNA(VLOOKUP(B152,'S 3 H BRUT + NET'!$B$6:$AO$68,40,FALSE)),"",VLOOKUP(B152,'S 3 H BRUT + NET'!$B$6:$AO$68,40,FALSE))</f>
        <v/>
      </c>
      <c r="H152" s="93"/>
      <c r="I152" s="93"/>
      <c r="J152" s="93"/>
      <c r="K152" s="89"/>
      <c r="L152" s="83"/>
    </row>
    <row r="153" spans="1:12" s="95" customFormat="1" ht="13.8" customHeight="1">
      <c r="A153" s="90"/>
      <c r="B153" s="141" t="s">
        <v>229</v>
      </c>
      <c r="C153" s="102"/>
      <c r="D153" s="111" t="s">
        <v>22</v>
      </c>
      <c r="E153" s="149" t="str">
        <f>IF(ISNA(VLOOKUP(B153,'S 2 H BRUT+NET'!$B$6:$AO$130,40,FALSE)),"",VLOOKUP(B153,'S 2 H BRUT+NET'!$B$6:$AO$130,40,FALSE))</f>
        <v/>
      </c>
      <c r="F153" s="150">
        <f>IF(ISNA(VLOOKUP(B153,'DAMES BRUT+ NET'!$B$6:$AO$78,40,FALSE)),"",VLOOKUP(B153,'DAMES BRUT+ NET'!$B$6:$AO$78,40,FALSE))</f>
        <v>224</v>
      </c>
      <c r="G153" s="151" t="str">
        <f>IF(ISNA(VLOOKUP(B153,'S 3 H BRUT + NET'!$B$6:$AO$68,40,FALSE)),"",VLOOKUP(B153,'S 3 H BRUT + NET'!$B$6:$AO$68,40,FALSE))</f>
        <v/>
      </c>
      <c r="H153" s="93"/>
      <c r="I153" s="93"/>
      <c r="J153" s="93"/>
      <c r="K153" s="89"/>
      <c r="L153" s="83"/>
    </row>
    <row r="154" spans="1:12" s="95" customFormat="1" ht="13.8" customHeight="1">
      <c r="A154" s="90"/>
      <c r="B154" s="138" t="s">
        <v>72</v>
      </c>
      <c r="C154" s="97"/>
      <c r="D154" s="113" t="s">
        <v>20</v>
      </c>
      <c r="E154" s="149">
        <f>IF(ISNA(VLOOKUP(B154,'S 2 H BRUT+NET'!$B$6:$AO$130,40,FALSE)),"",VLOOKUP(B154,'S 2 H BRUT+NET'!$B$6:$AO$130,40,FALSE))</f>
        <v>252</v>
      </c>
      <c r="F154" s="150" t="str">
        <f>IF(ISNA(VLOOKUP(B154,'DAMES BRUT+ NET'!$B$6:$AO$78,40,FALSE)),"",VLOOKUP(B154,'DAMES BRUT+ NET'!$B$6:$AO$78,40,FALSE))</f>
        <v/>
      </c>
      <c r="G154" s="151" t="str">
        <f>IF(ISNA(VLOOKUP(B154,'S 3 H BRUT + NET'!$B$6:$AO$68,40,FALSE)),"",VLOOKUP(B154,'S 3 H BRUT + NET'!$B$6:$AO$68,40,FALSE))</f>
        <v/>
      </c>
      <c r="H154" s="93"/>
      <c r="I154" s="93"/>
      <c r="J154" s="93"/>
      <c r="K154" s="104"/>
      <c r="L154" s="83"/>
    </row>
    <row r="155" spans="1:12" s="95" customFormat="1" ht="13.8" customHeight="1">
      <c r="A155" s="90"/>
      <c r="B155" s="138" t="s">
        <v>139</v>
      </c>
      <c r="C155" s="97"/>
      <c r="D155" s="112" t="s">
        <v>20</v>
      </c>
      <c r="E155" s="149">
        <f>IF(ISNA(VLOOKUP(B155,'S 2 H BRUT+NET'!$B$6:$AO$130,40,FALSE)),"",VLOOKUP(B155,'S 2 H BRUT+NET'!$B$6:$AO$130,40,FALSE))</f>
        <v>234</v>
      </c>
      <c r="F155" s="150" t="str">
        <f>IF(ISNA(VLOOKUP(B155,'DAMES BRUT+ NET'!$B$6:$AO$78,40,FALSE)),"",VLOOKUP(B155,'DAMES BRUT+ NET'!$B$6:$AO$78,40,FALSE))</f>
        <v/>
      </c>
      <c r="G155" s="151" t="str">
        <f>IF(ISNA(VLOOKUP(B155,'S 3 H BRUT + NET'!$B$6:$AO$68,40,FALSE)),"",VLOOKUP(B155,'S 3 H BRUT + NET'!$B$6:$AO$68,40,FALSE))</f>
        <v/>
      </c>
      <c r="H155" s="93"/>
      <c r="I155" s="93"/>
      <c r="J155" s="93"/>
      <c r="K155" s="104"/>
      <c r="L155" s="83"/>
    </row>
    <row r="156" spans="1:12" s="95" customFormat="1" ht="13.8" customHeight="1">
      <c r="A156" s="90"/>
      <c r="B156" s="138" t="s">
        <v>274</v>
      </c>
      <c r="C156" s="97"/>
      <c r="D156" s="113" t="s">
        <v>20</v>
      </c>
      <c r="E156" s="149">
        <f>IF(ISNA(VLOOKUP(B156,'S 2 H BRUT+NET'!$B$6:$AO$130,40,FALSE)),"",VLOOKUP(B156,'S 2 H BRUT+NET'!$B$6:$AO$130,40,FALSE))</f>
        <v>255</v>
      </c>
      <c r="F156" s="150" t="str">
        <f>IF(ISNA(VLOOKUP(B156,'DAMES BRUT+ NET'!$B$6:$AO$78,40,FALSE)),"",VLOOKUP(B156,'DAMES BRUT+ NET'!$B$6:$AO$78,40,FALSE))</f>
        <v/>
      </c>
      <c r="G156" s="151" t="str">
        <f>IF(ISNA(VLOOKUP(B156,'S 3 H BRUT + NET'!$B$6:$AO$68,40,FALSE)),"",VLOOKUP(B156,'S 3 H BRUT + NET'!$B$6:$AO$68,40,FALSE))</f>
        <v/>
      </c>
      <c r="H156" s="93"/>
      <c r="I156" s="93"/>
      <c r="J156" s="93"/>
      <c r="K156" s="104"/>
      <c r="L156" s="83"/>
    </row>
    <row r="157" spans="1:12" s="95" customFormat="1" ht="13.8" customHeight="1">
      <c r="A157" s="90"/>
      <c r="B157" s="138" t="s">
        <v>103</v>
      </c>
      <c r="C157" s="102"/>
      <c r="D157" s="113" t="s">
        <v>20</v>
      </c>
      <c r="E157" s="149">
        <f>IF(ISNA(VLOOKUP(B157,'S 2 H BRUT+NET'!$B$6:$AO$130,40,FALSE)),"",VLOOKUP(B157,'S 2 H BRUT+NET'!$B$6:$AO$130,40,FALSE))</f>
        <v>146</v>
      </c>
      <c r="F157" s="150" t="str">
        <f>IF(ISNA(VLOOKUP(B157,'DAMES BRUT+ NET'!$B$6:$AO$78,40,FALSE)),"",VLOOKUP(B157,'DAMES BRUT+ NET'!$B$6:$AO$78,40,FALSE))</f>
        <v/>
      </c>
      <c r="G157" s="151" t="str">
        <f>IF(ISNA(VLOOKUP(B157,'S 3 H BRUT + NET'!$B$6:$AO$68,40,FALSE)),"",VLOOKUP(B157,'S 3 H BRUT + NET'!$B$6:$AO$68,40,FALSE))</f>
        <v/>
      </c>
      <c r="H157" s="93"/>
      <c r="I157" s="93"/>
      <c r="J157" s="93"/>
      <c r="K157" s="104"/>
      <c r="L157" s="83"/>
    </row>
    <row r="158" spans="1:12" s="95" customFormat="1" ht="13.8" customHeight="1">
      <c r="A158" s="90"/>
      <c r="B158" s="138" t="s">
        <v>174</v>
      </c>
      <c r="C158" s="97"/>
      <c r="D158" s="113" t="s">
        <v>20</v>
      </c>
      <c r="E158" s="149">
        <f>IF(ISNA(VLOOKUP(B158,'S 2 H BRUT+NET'!$B$6:$AO$130,40,FALSE)),"",VLOOKUP(B158,'S 2 H BRUT+NET'!$B$6:$AO$130,40,FALSE))</f>
        <v>158</v>
      </c>
      <c r="F158" s="150" t="str">
        <f>IF(ISNA(VLOOKUP(B158,'DAMES BRUT+ NET'!$B$6:$AO$78,40,FALSE)),"",VLOOKUP(B158,'DAMES BRUT+ NET'!$B$6:$AO$78,40,FALSE))</f>
        <v/>
      </c>
      <c r="G158" s="151" t="str">
        <f>IF(ISNA(VLOOKUP(B158,'S 3 H BRUT + NET'!$B$6:$AO$68,40,FALSE)),"",VLOOKUP(B158,'S 3 H BRUT + NET'!$B$6:$AO$68,40,FALSE))</f>
        <v/>
      </c>
      <c r="H158" s="93"/>
      <c r="I158" s="93"/>
      <c r="J158" s="93"/>
      <c r="K158" s="104"/>
      <c r="L158" s="83"/>
    </row>
    <row r="159" spans="1:12" s="95" customFormat="1" ht="13.8" customHeight="1">
      <c r="A159" s="90"/>
      <c r="B159" s="138" t="s">
        <v>104</v>
      </c>
      <c r="C159" s="94"/>
      <c r="D159" s="114" t="s">
        <v>50</v>
      </c>
      <c r="E159" s="149">
        <f>IF(ISNA(VLOOKUP(B159,'S 2 H BRUT+NET'!$B$6:$AO$130,40,FALSE)),"",VLOOKUP(B159,'S 2 H BRUT+NET'!$B$6:$AO$130,40,FALSE))</f>
        <v>231</v>
      </c>
      <c r="F159" s="150" t="str">
        <f>IF(ISNA(VLOOKUP(B159,'DAMES BRUT+ NET'!$B$6:$AO$78,40,FALSE)),"",VLOOKUP(B159,'DAMES BRUT+ NET'!$B$6:$AO$78,40,FALSE))</f>
        <v/>
      </c>
      <c r="G159" s="151" t="str">
        <f>IF(ISNA(VLOOKUP(B159,'S 3 H BRUT + NET'!$B$6:$AO$68,40,FALSE)),"",VLOOKUP(B159,'S 3 H BRUT + NET'!$B$6:$AO$68,40,FALSE))</f>
        <v/>
      </c>
      <c r="H159" s="93"/>
      <c r="I159" s="93"/>
      <c r="J159" s="93"/>
      <c r="K159" s="104"/>
      <c r="L159" s="83"/>
    </row>
    <row r="160" spans="1:12" s="95" customFormat="1" ht="13.8" customHeight="1">
      <c r="A160" s="90"/>
      <c r="B160" s="138" t="s">
        <v>147</v>
      </c>
      <c r="C160" s="115"/>
      <c r="D160" s="114" t="s">
        <v>50</v>
      </c>
      <c r="E160" s="149">
        <f>IF(ISNA(VLOOKUP(B160,'S 2 H BRUT+NET'!$B$6:$AO$130,40,FALSE)),"",VLOOKUP(B160,'S 2 H BRUT+NET'!$B$6:$AO$130,40,FALSE))</f>
        <v>199</v>
      </c>
      <c r="F160" s="150" t="str">
        <f>IF(ISNA(VLOOKUP(B160,'DAMES BRUT+ NET'!$B$6:$AO$78,40,FALSE)),"",VLOOKUP(B160,'DAMES BRUT+ NET'!$B$6:$AO$78,40,FALSE))</f>
        <v/>
      </c>
      <c r="G160" s="151" t="str">
        <f>IF(ISNA(VLOOKUP(B160,'S 3 H BRUT + NET'!$B$6:$AO$68,40,FALSE)),"",VLOOKUP(B160,'S 3 H BRUT + NET'!$B$6:$AO$68,40,FALSE))</f>
        <v/>
      </c>
      <c r="H160" s="93"/>
      <c r="I160" s="93"/>
      <c r="J160" s="93"/>
      <c r="K160" s="104"/>
      <c r="L160" s="83"/>
    </row>
    <row r="161" spans="1:12" s="95" customFormat="1" ht="13.8" customHeight="1">
      <c r="A161" s="90"/>
      <c r="B161" s="138" t="s">
        <v>142</v>
      </c>
      <c r="C161" s="115"/>
      <c r="D161" s="114" t="s">
        <v>50</v>
      </c>
      <c r="E161" s="149">
        <f>IF(ISNA(VLOOKUP(B161,'S 2 H BRUT+NET'!$B$6:$AO$130,40,FALSE)),"",VLOOKUP(B161,'S 2 H BRUT+NET'!$B$6:$AO$130,40,FALSE))</f>
        <v>52</v>
      </c>
      <c r="F161" s="150" t="str">
        <f>IF(ISNA(VLOOKUP(B161,'DAMES BRUT+ NET'!$B$6:$AO$78,40,FALSE)),"",VLOOKUP(B161,'DAMES BRUT+ NET'!$B$6:$AO$78,40,FALSE))</f>
        <v/>
      </c>
      <c r="G161" s="151" t="str">
        <f>IF(ISNA(VLOOKUP(B161,'S 3 H BRUT + NET'!$B$6:$AO$68,40,FALSE)),"",VLOOKUP(B161,'S 3 H BRUT + NET'!$B$6:$AO$68,40,FALSE))</f>
        <v/>
      </c>
      <c r="H161" s="93"/>
      <c r="I161" s="93"/>
      <c r="J161" s="93"/>
      <c r="K161" s="104"/>
      <c r="L161" s="83"/>
    </row>
    <row r="162" spans="1:12" s="95" customFormat="1" ht="13.8" customHeight="1">
      <c r="A162" s="90"/>
      <c r="B162" s="138" t="s">
        <v>289</v>
      </c>
      <c r="C162" s="97"/>
      <c r="D162" s="113" t="s">
        <v>20</v>
      </c>
      <c r="E162" s="149">
        <f>IF(ISNA(VLOOKUP(B162,'S 2 H BRUT+NET'!$B$6:$AO$130,40,FALSE)),"",VLOOKUP(B162,'S 2 H BRUT+NET'!$B$6:$AO$130,40,FALSE))</f>
        <v>217</v>
      </c>
      <c r="F162" s="150" t="str">
        <f>IF(ISNA(VLOOKUP(B162,'DAMES BRUT+ NET'!$B$6:$AO$78,40,FALSE)),"",VLOOKUP(B162,'DAMES BRUT+ NET'!$B$6:$AO$78,40,FALSE))</f>
        <v/>
      </c>
      <c r="G162" s="151" t="str">
        <f>IF(ISNA(VLOOKUP(B162,'S 3 H BRUT + NET'!$B$6:$AO$68,40,FALSE)),"",VLOOKUP(B162,'S 3 H BRUT + NET'!$B$6:$AO$68,40,FALSE))</f>
        <v/>
      </c>
      <c r="H162" s="93"/>
      <c r="I162" s="93"/>
      <c r="J162" s="93"/>
      <c r="K162" s="104"/>
      <c r="L162" s="83"/>
    </row>
    <row r="163" spans="1:12" s="95" customFormat="1" ht="13.8" customHeight="1">
      <c r="A163" s="90"/>
      <c r="B163" s="138" t="s">
        <v>141</v>
      </c>
      <c r="C163" s="102"/>
      <c r="D163" s="113" t="s">
        <v>20</v>
      </c>
      <c r="E163" s="149">
        <f>IF(ISNA(VLOOKUP(B163,'S 2 H BRUT+NET'!$B$6:$AO$130,40,FALSE)),"",VLOOKUP(B163,'S 2 H BRUT+NET'!$B$6:$AO$130,40,FALSE))</f>
        <v>184</v>
      </c>
      <c r="F163" s="150" t="str">
        <f>IF(ISNA(VLOOKUP(B163,'DAMES BRUT+ NET'!$B$6:$AO$78,40,FALSE)),"",VLOOKUP(B163,'DAMES BRUT+ NET'!$B$6:$AO$78,40,FALSE))</f>
        <v/>
      </c>
      <c r="G163" s="151" t="str">
        <f>IF(ISNA(VLOOKUP(B163,'S 3 H BRUT + NET'!$B$6:$AO$68,40,FALSE)),"",VLOOKUP(B163,'S 3 H BRUT + NET'!$B$6:$AO$68,40,FALSE))</f>
        <v/>
      </c>
      <c r="H163" s="93"/>
      <c r="I163" s="93"/>
      <c r="J163" s="93"/>
      <c r="K163" s="104"/>
      <c r="L163" s="83"/>
    </row>
    <row r="164" spans="1:12" s="95" customFormat="1" ht="13.8" customHeight="1">
      <c r="A164" s="90"/>
      <c r="B164" s="139" t="s">
        <v>25</v>
      </c>
      <c r="C164" s="102"/>
      <c r="D164" s="113" t="s">
        <v>20</v>
      </c>
      <c r="E164" s="149" t="str">
        <f>IF(ISNA(VLOOKUP(B164,'S 2 H BRUT+NET'!$B$6:$AO$130,40,FALSE)),"",VLOOKUP(B164,'S 2 H BRUT+NET'!$B$6:$AO$130,40,FALSE))</f>
        <v/>
      </c>
      <c r="F164" s="150" t="str">
        <f>IF(ISNA(VLOOKUP(B164,'DAMES BRUT+ NET'!$B$6:$AO$78,40,FALSE)),"",VLOOKUP(B164,'DAMES BRUT+ NET'!$B$6:$AO$78,40,FALSE))</f>
        <v/>
      </c>
      <c r="G164" s="151">
        <f>IF(ISNA(VLOOKUP(B164,'S 3 H BRUT + NET'!$B$6:$AO$68,40,FALSE)),"",VLOOKUP(B164,'S 3 H BRUT + NET'!$B$6:$AO$68,40,FALSE))</f>
        <v>229</v>
      </c>
      <c r="H164" s="93"/>
      <c r="I164" s="93"/>
      <c r="J164" s="93"/>
      <c r="K164" s="104"/>
      <c r="L164" s="83"/>
    </row>
    <row r="165" spans="1:12" s="95" customFormat="1" ht="13.8" customHeight="1">
      <c r="A165" s="90"/>
      <c r="B165" s="140" t="s">
        <v>71</v>
      </c>
      <c r="C165" s="102"/>
      <c r="D165" s="113" t="s">
        <v>20</v>
      </c>
      <c r="E165" s="149" t="str">
        <f>IF(ISNA(VLOOKUP(B165,'S 2 H BRUT+NET'!$B$6:$AO$130,40,FALSE)),"",VLOOKUP(B165,'S 2 H BRUT+NET'!$B$6:$AO$130,40,FALSE))</f>
        <v/>
      </c>
      <c r="F165" s="150" t="str">
        <f>IF(ISNA(VLOOKUP(B165,'DAMES BRUT+ NET'!$B$6:$AO$78,40,FALSE)),"",VLOOKUP(B165,'DAMES BRUT+ NET'!$B$6:$AO$78,40,FALSE))</f>
        <v/>
      </c>
      <c r="G165" s="151">
        <f>IF(ISNA(VLOOKUP(B165,'S 3 H BRUT + NET'!$B$6:$AO$68,40,FALSE)),"",VLOOKUP(B165,'S 3 H BRUT + NET'!$B$6:$AO$68,40,FALSE))</f>
        <v>107</v>
      </c>
      <c r="H165" s="93"/>
      <c r="I165" s="93"/>
      <c r="J165" s="93"/>
      <c r="K165" s="104"/>
      <c r="L165" s="83"/>
    </row>
    <row r="166" spans="1:12" s="95" customFormat="1" ht="13.8" customHeight="1">
      <c r="A166" s="90"/>
      <c r="B166" s="140" t="s">
        <v>73</v>
      </c>
      <c r="C166" s="102"/>
      <c r="D166" s="113" t="s">
        <v>20</v>
      </c>
      <c r="E166" s="149" t="str">
        <f>IF(ISNA(VLOOKUP(B166,'S 2 H BRUT+NET'!$B$6:$AO$130,40,FALSE)),"",VLOOKUP(B166,'S 2 H BRUT+NET'!$B$6:$AO$130,40,FALSE))</f>
        <v/>
      </c>
      <c r="F166" s="150" t="str">
        <f>IF(ISNA(VLOOKUP(B166,'DAMES BRUT+ NET'!$B$6:$AO$78,40,FALSE)),"",VLOOKUP(B166,'DAMES BRUT+ NET'!$B$6:$AO$78,40,FALSE))</f>
        <v/>
      </c>
      <c r="G166" s="151">
        <f>IF(ISNA(VLOOKUP(B166,'S 3 H BRUT + NET'!$B$6:$AO$68,40,FALSE)),"",VLOOKUP(B166,'S 3 H BRUT + NET'!$B$6:$AO$68,40,FALSE))</f>
        <v>227</v>
      </c>
      <c r="H166" s="93"/>
      <c r="I166" s="93"/>
      <c r="J166" s="93"/>
      <c r="K166" s="104"/>
      <c r="L166" s="83"/>
    </row>
    <row r="167" spans="1:12" s="95" customFormat="1" ht="13.8" customHeight="1">
      <c r="A167" s="90"/>
      <c r="B167" s="140" t="s">
        <v>140</v>
      </c>
      <c r="C167" s="102"/>
      <c r="D167" s="113" t="s">
        <v>20</v>
      </c>
      <c r="E167" s="149" t="str">
        <f>IF(ISNA(VLOOKUP(B167,'S 2 H BRUT+NET'!$B$6:$AO$130,40,FALSE)),"",VLOOKUP(B167,'S 2 H BRUT+NET'!$B$6:$AO$130,40,FALSE))</f>
        <v/>
      </c>
      <c r="F167" s="150" t="str">
        <f>IF(ISNA(VLOOKUP(B167,'DAMES BRUT+ NET'!$B$6:$AO$78,40,FALSE)),"",VLOOKUP(B167,'DAMES BRUT+ NET'!$B$6:$AO$78,40,FALSE))</f>
        <v/>
      </c>
      <c r="G167" s="151">
        <f>IF(ISNA(VLOOKUP(B167,'S 3 H BRUT + NET'!$B$6:$AO$68,40,FALSE)),"",VLOOKUP(B167,'S 3 H BRUT + NET'!$B$6:$AO$68,40,FALSE))</f>
        <v>199</v>
      </c>
      <c r="H167" s="93"/>
      <c r="I167" s="93"/>
      <c r="J167" s="93"/>
      <c r="K167" s="104"/>
      <c r="L167" s="83"/>
    </row>
    <row r="168" spans="1:12" s="95" customFormat="1" ht="13.8" customHeight="1">
      <c r="A168" s="90"/>
      <c r="B168" s="140" t="s">
        <v>260</v>
      </c>
      <c r="C168" s="102"/>
      <c r="D168" s="113" t="s">
        <v>20</v>
      </c>
      <c r="E168" s="149" t="str">
        <f>IF(ISNA(VLOOKUP(B168,'S 2 H BRUT+NET'!$B$6:$AO$130,40,FALSE)),"",VLOOKUP(B168,'S 2 H BRUT+NET'!$B$6:$AO$130,40,FALSE))</f>
        <v/>
      </c>
      <c r="F168" s="150" t="str">
        <f>IF(ISNA(VLOOKUP(B168,'DAMES BRUT+ NET'!$B$6:$AO$78,40,FALSE)),"",VLOOKUP(B168,'DAMES BRUT+ NET'!$B$6:$AO$78,40,FALSE))</f>
        <v/>
      </c>
      <c r="G168" s="151">
        <f>IF(ISNA(VLOOKUP(B168,'S 3 H BRUT + NET'!$B$6:$AO$68,40,FALSE)),"",VLOOKUP(B168,'S 3 H BRUT + NET'!$B$6:$AO$68,40,FALSE))</f>
        <v>77</v>
      </c>
      <c r="H168" s="93"/>
      <c r="I168" s="93"/>
      <c r="J168" s="93"/>
      <c r="K168" s="104"/>
      <c r="L168" s="83"/>
    </row>
    <row r="169" spans="1:12" s="95" customFormat="1" ht="13.8" customHeight="1">
      <c r="A169" s="90"/>
      <c r="B169" s="140" t="s">
        <v>261</v>
      </c>
      <c r="C169" s="102"/>
      <c r="D169" s="113" t="s">
        <v>20</v>
      </c>
      <c r="E169" s="149" t="str">
        <f>IF(ISNA(VLOOKUP(B169,'S 2 H BRUT+NET'!$B$6:$AO$130,40,FALSE)),"",VLOOKUP(B169,'S 2 H BRUT+NET'!$B$6:$AO$130,40,FALSE))</f>
        <v/>
      </c>
      <c r="F169" s="150" t="str">
        <f>IF(ISNA(VLOOKUP(B169,'DAMES BRUT+ NET'!$B$6:$AO$78,40,FALSE)),"",VLOOKUP(B169,'DAMES BRUT+ NET'!$B$6:$AO$78,40,FALSE))</f>
        <v/>
      </c>
      <c r="G169" s="151">
        <f>IF(ISNA(VLOOKUP(B169,'S 3 H BRUT + NET'!$B$6:$AO$68,40,FALSE)),"",VLOOKUP(B169,'S 3 H BRUT + NET'!$B$6:$AO$68,40,FALSE))</f>
        <v>222</v>
      </c>
      <c r="H169" s="93"/>
      <c r="I169" s="93"/>
      <c r="J169" s="93"/>
      <c r="K169" s="104"/>
      <c r="L169" s="83"/>
    </row>
    <row r="170" spans="1:12" s="95" customFormat="1" ht="13.8" customHeight="1">
      <c r="A170" s="90"/>
      <c r="B170" s="140" t="s">
        <v>262</v>
      </c>
      <c r="C170" s="102"/>
      <c r="D170" s="113" t="s">
        <v>20</v>
      </c>
      <c r="E170" s="149" t="str">
        <f>IF(ISNA(VLOOKUP(B170,'S 2 H BRUT+NET'!$B$6:$AO$130,40,FALSE)),"",VLOOKUP(B170,'S 2 H BRUT+NET'!$B$6:$AO$130,40,FALSE))</f>
        <v/>
      </c>
      <c r="F170" s="150" t="str">
        <f>IF(ISNA(VLOOKUP(B170,'DAMES BRUT+ NET'!$B$6:$AO$78,40,FALSE)),"",VLOOKUP(B170,'DAMES BRUT+ NET'!$B$6:$AO$78,40,FALSE))</f>
        <v/>
      </c>
      <c r="G170" s="151">
        <f>IF(ISNA(VLOOKUP(B170,'S 3 H BRUT + NET'!$B$6:$AO$68,40,FALSE)),"",VLOOKUP(B170,'S 3 H BRUT + NET'!$B$6:$AO$68,40,FALSE))</f>
        <v>217</v>
      </c>
      <c r="H170" s="93"/>
      <c r="I170" s="93"/>
      <c r="J170" s="93"/>
      <c r="K170" s="104"/>
      <c r="L170" s="83"/>
    </row>
    <row r="171" spans="1:12" s="95" customFormat="1" ht="13.8" customHeight="1">
      <c r="A171" s="90"/>
      <c r="B171" s="140" t="s">
        <v>18</v>
      </c>
      <c r="C171" s="97"/>
      <c r="D171" s="113" t="s">
        <v>20</v>
      </c>
      <c r="E171" s="149" t="str">
        <f>IF(ISNA(VLOOKUP(B171,'S 2 H BRUT+NET'!$B$6:$AO$130,40,FALSE)),"",VLOOKUP(B171,'S 2 H BRUT+NET'!$B$6:$AO$130,40,FALSE))</f>
        <v/>
      </c>
      <c r="F171" s="150" t="str">
        <f>IF(ISNA(VLOOKUP(B171,'DAMES BRUT+ NET'!$B$6:$AO$78,40,FALSE)),"",VLOOKUP(B171,'DAMES BRUT+ NET'!$B$6:$AO$78,40,FALSE))</f>
        <v/>
      </c>
      <c r="G171" s="151">
        <f>IF(ISNA(VLOOKUP(B171,'S 3 H BRUT + NET'!$B$6:$AO$68,40,FALSE)),"",VLOOKUP(B171,'S 3 H BRUT + NET'!$B$6:$AO$68,40,FALSE))</f>
        <v>216</v>
      </c>
      <c r="H171" s="93"/>
      <c r="I171" s="93"/>
      <c r="J171" s="93"/>
      <c r="K171" s="104"/>
      <c r="L171" s="83"/>
    </row>
    <row r="172" spans="1:12" s="95" customFormat="1" ht="13.8" customHeight="1">
      <c r="A172" s="90"/>
      <c r="B172" s="140" t="s">
        <v>286</v>
      </c>
      <c r="C172" s="102"/>
      <c r="D172" s="113" t="s">
        <v>20</v>
      </c>
      <c r="E172" s="149" t="str">
        <f>IF(ISNA(VLOOKUP(B172,'S 2 H BRUT+NET'!$B$6:$AO$130,40,FALSE)),"",VLOOKUP(B172,'S 2 H BRUT+NET'!$B$6:$AO$130,40,FALSE))</f>
        <v/>
      </c>
      <c r="F172" s="150" t="str">
        <f>IF(ISNA(VLOOKUP(B172,'DAMES BRUT+ NET'!$B$6:$AO$78,40,FALSE)),"",VLOOKUP(B172,'DAMES BRUT+ NET'!$B$6:$AO$78,40,FALSE))</f>
        <v/>
      </c>
      <c r="G172" s="151">
        <f>IF(ISNA(VLOOKUP(B172,'S 3 H BRUT + NET'!$B$6:$AO$68,40,FALSE)),"",VLOOKUP(B172,'S 3 H BRUT + NET'!$B$6:$AO$68,40,FALSE))</f>
        <v>47</v>
      </c>
      <c r="H172" s="93"/>
      <c r="I172" s="93"/>
      <c r="J172" s="93"/>
      <c r="K172" s="104"/>
      <c r="L172" s="83"/>
    </row>
    <row r="173" spans="1:12" s="95" customFormat="1" ht="13.8" customHeight="1">
      <c r="A173" s="90"/>
      <c r="B173" s="141" t="s">
        <v>116</v>
      </c>
      <c r="C173" s="102"/>
      <c r="D173" s="113" t="s">
        <v>20</v>
      </c>
      <c r="E173" s="149" t="str">
        <f>IF(ISNA(VLOOKUP(B173,'S 2 H BRUT+NET'!$B$6:$AO$130,40,FALSE)),"",VLOOKUP(B173,'S 2 H BRUT+NET'!$B$6:$AO$130,40,FALSE))</f>
        <v/>
      </c>
      <c r="F173" s="150">
        <f>IF(ISNA(VLOOKUP(B173,'DAMES BRUT+ NET'!$B$6:$AO$78,40,FALSE)),"",VLOOKUP(B173,'DAMES BRUT+ NET'!$B$6:$AO$78,40,FALSE))</f>
        <v>250</v>
      </c>
      <c r="G173" s="151" t="str">
        <f>IF(ISNA(VLOOKUP(B173,'S 3 H BRUT + NET'!$B$6:$AO$68,40,FALSE)),"",VLOOKUP(B173,'S 3 H BRUT + NET'!$B$6:$AO$68,40,FALSE))</f>
        <v/>
      </c>
      <c r="H173" s="98">
        <f>SUM(LARGE(E154:E179,1)+(LARGE(E154:E179,2)+(LARGE(E154:E179,3))))</f>
        <v>741</v>
      </c>
      <c r="I173" s="99">
        <f>SUM(LARGE(F154:F179,1))</f>
        <v>250</v>
      </c>
      <c r="J173" s="100">
        <f>SUM(LARGE(G154:G179,1))</f>
        <v>229</v>
      </c>
      <c r="K173" s="101">
        <f t="shared" ref="K173" si="4">H173+I173+J173</f>
        <v>1220</v>
      </c>
      <c r="L173" s="83">
        <f>RANK(K173,$K$19:$K$275,0)</f>
        <v>4</v>
      </c>
    </row>
    <row r="174" spans="1:12" s="95" customFormat="1" ht="13.8" customHeight="1">
      <c r="A174" s="90"/>
      <c r="B174" s="141" t="s">
        <v>160</v>
      </c>
      <c r="C174" s="102"/>
      <c r="D174" s="113" t="s">
        <v>20</v>
      </c>
      <c r="E174" s="149" t="str">
        <f>IF(ISNA(VLOOKUP(B174,'S 2 H BRUT+NET'!$B$6:$AO$130,40,FALSE)),"",VLOOKUP(B174,'S 2 H BRUT+NET'!$B$6:$AO$130,40,FALSE))</f>
        <v/>
      </c>
      <c r="F174" s="150">
        <f>IF(ISNA(VLOOKUP(B174,'DAMES BRUT+ NET'!$B$6:$AO$78,40,FALSE)),"",VLOOKUP(B174,'DAMES BRUT+ NET'!$B$6:$AO$78,40,FALSE))</f>
        <v>136</v>
      </c>
      <c r="G174" s="151" t="str">
        <f>IF(ISNA(VLOOKUP(B174,'S 3 H BRUT + NET'!$B$6:$AO$68,40,FALSE)),"",VLOOKUP(B174,'S 3 H BRUT + NET'!$B$6:$AO$68,40,FALSE))</f>
        <v/>
      </c>
      <c r="H174" s="93"/>
      <c r="I174" s="93"/>
      <c r="J174" s="93"/>
      <c r="K174" s="104"/>
      <c r="L174" s="83"/>
    </row>
    <row r="175" spans="1:12" s="95" customFormat="1" ht="13.8" customHeight="1">
      <c r="A175" s="90"/>
      <c r="B175" s="141" t="s">
        <v>128</v>
      </c>
      <c r="C175" s="102"/>
      <c r="D175" s="113" t="s">
        <v>20</v>
      </c>
      <c r="E175" s="149" t="str">
        <f>IF(ISNA(VLOOKUP(B175,'S 2 H BRUT+NET'!$B$6:$AO$130,40,FALSE)),"",VLOOKUP(B175,'S 2 H BRUT+NET'!$B$6:$AO$130,40,FALSE))</f>
        <v/>
      </c>
      <c r="F175" s="150">
        <f>IF(ISNA(VLOOKUP(B175,'DAMES BRUT+ NET'!$B$6:$AO$78,40,FALSE)),"",VLOOKUP(B175,'DAMES BRUT+ NET'!$B$6:$AO$78,40,FALSE))</f>
        <v>123</v>
      </c>
      <c r="G175" s="151" t="str">
        <f>IF(ISNA(VLOOKUP(B175,'S 3 H BRUT + NET'!$B$6:$AO$68,40,FALSE)),"",VLOOKUP(B175,'S 3 H BRUT + NET'!$B$6:$AO$68,40,FALSE))</f>
        <v/>
      </c>
      <c r="H175" s="93"/>
      <c r="I175" s="93"/>
      <c r="J175" s="93"/>
      <c r="K175" s="104"/>
      <c r="L175" s="83"/>
    </row>
    <row r="176" spans="1:12" s="95" customFormat="1" ht="13.8" customHeight="1">
      <c r="A176" s="90"/>
      <c r="B176" s="141" t="s">
        <v>266</v>
      </c>
      <c r="C176" s="102"/>
      <c r="D176" s="113" t="s">
        <v>20</v>
      </c>
      <c r="E176" s="149" t="str">
        <f>IF(ISNA(VLOOKUP(B176,'S 2 H BRUT+NET'!$B$6:$AO$130,40,FALSE)),"",VLOOKUP(B176,'S 2 H BRUT+NET'!$B$6:$AO$130,40,FALSE))</f>
        <v/>
      </c>
      <c r="F176" s="150">
        <f>IF(ISNA(VLOOKUP(B176,'DAMES BRUT+ NET'!$B$6:$AO$78,40,FALSE)),"",VLOOKUP(B176,'DAMES BRUT+ NET'!$B$6:$AO$78,40,FALSE))</f>
        <v>171</v>
      </c>
      <c r="G176" s="151" t="str">
        <f>IF(ISNA(VLOOKUP(B176,'S 3 H BRUT + NET'!$B$6:$AO$68,40,FALSE)),"",VLOOKUP(B176,'S 3 H BRUT + NET'!$B$6:$AO$68,40,FALSE))</f>
        <v/>
      </c>
      <c r="H176" s="93"/>
      <c r="I176" s="93"/>
      <c r="J176" s="93"/>
      <c r="K176" s="104"/>
      <c r="L176" s="83"/>
    </row>
    <row r="177" spans="1:12" s="95" customFormat="1" ht="13.8" customHeight="1">
      <c r="A177" s="90"/>
      <c r="B177" s="141" t="s">
        <v>267</v>
      </c>
      <c r="C177" s="102"/>
      <c r="D177" s="113" t="s">
        <v>20</v>
      </c>
      <c r="E177" s="149" t="str">
        <f>IF(ISNA(VLOOKUP(B177,'S 2 H BRUT+NET'!$B$6:$AO$130,40,FALSE)),"",VLOOKUP(B177,'S 2 H BRUT+NET'!$B$6:$AO$130,40,FALSE))</f>
        <v/>
      </c>
      <c r="F177" s="150">
        <f>IF(ISNA(VLOOKUP(B177,'DAMES BRUT+ NET'!$B$6:$AO$78,40,FALSE)),"",VLOOKUP(B177,'DAMES BRUT+ NET'!$B$6:$AO$78,40,FALSE))</f>
        <v>128</v>
      </c>
      <c r="G177" s="151" t="str">
        <f>IF(ISNA(VLOOKUP(B177,'S 3 H BRUT + NET'!$B$6:$AO$68,40,FALSE)),"",VLOOKUP(B177,'S 3 H BRUT + NET'!$B$6:$AO$68,40,FALSE))</f>
        <v/>
      </c>
      <c r="H177" s="93"/>
      <c r="I177" s="93"/>
      <c r="J177" s="93"/>
      <c r="K177" s="104"/>
      <c r="L177" s="83"/>
    </row>
    <row r="178" spans="1:12" s="95" customFormat="1" ht="13.8" customHeight="1">
      <c r="A178" s="90"/>
      <c r="B178" s="141" t="s">
        <v>283</v>
      </c>
      <c r="C178" s="102"/>
      <c r="D178" s="113" t="s">
        <v>20</v>
      </c>
      <c r="E178" s="149" t="str">
        <f>IF(ISNA(VLOOKUP(B178,'S 2 H BRUT+NET'!$B$6:$AO$130,40,FALSE)),"",VLOOKUP(B178,'S 2 H BRUT+NET'!$B$6:$AO$130,40,FALSE))</f>
        <v/>
      </c>
      <c r="F178" s="150">
        <f>IF(ISNA(VLOOKUP(B178,'DAMES BRUT+ NET'!$B$6:$AO$78,40,FALSE)),"",VLOOKUP(B178,'DAMES BRUT+ NET'!$B$6:$AO$78,40,FALSE))</f>
        <v>225</v>
      </c>
      <c r="G178" s="151" t="str">
        <f>IF(ISNA(VLOOKUP(B178,'S 3 H BRUT + NET'!$B$6:$AO$68,40,FALSE)),"",VLOOKUP(B178,'S 3 H BRUT + NET'!$B$6:$AO$68,40,FALSE))</f>
        <v/>
      </c>
      <c r="H178" s="93"/>
      <c r="I178" s="93"/>
      <c r="J178" s="93"/>
      <c r="K178" s="104"/>
      <c r="L178" s="83"/>
    </row>
    <row r="179" spans="1:12" s="95" customFormat="1" ht="13.8" customHeight="1">
      <c r="A179" s="90"/>
      <c r="B179" s="141" t="s">
        <v>284</v>
      </c>
      <c r="C179" s="102"/>
      <c r="D179" s="113" t="s">
        <v>20</v>
      </c>
      <c r="E179" s="149" t="str">
        <f>IF(ISNA(VLOOKUP(B179,'S 2 H BRUT+NET'!$B$6:$AO$130,40,FALSE)),"",VLOOKUP(B179,'S 2 H BRUT+NET'!$B$6:$AO$130,40,FALSE))</f>
        <v/>
      </c>
      <c r="F179" s="150">
        <f>IF(ISNA(VLOOKUP(B179,'DAMES BRUT+ NET'!$B$6:$AO$78,40,FALSE)),"",VLOOKUP(B179,'DAMES BRUT+ NET'!$B$6:$AO$78,40,FALSE))</f>
        <v>45</v>
      </c>
      <c r="G179" s="151" t="str">
        <f>IF(ISNA(VLOOKUP(B179,'S 3 H BRUT + NET'!$B$6:$AO$68,40,FALSE)),"",VLOOKUP(B179,'S 3 H BRUT + NET'!$B$6:$AO$68,40,FALSE))</f>
        <v/>
      </c>
      <c r="H179" s="93"/>
      <c r="I179" s="93"/>
      <c r="J179" s="93"/>
      <c r="K179" s="104"/>
      <c r="L179" s="83"/>
    </row>
    <row r="180" spans="1:12" s="95" customFormat="1" ht="13.8" customHeight="1">
      <c r="A180" s="90"/>
      <c r="B180" s="138" t="s">
        <v>38</v>
      </c>
      <c r="C180" s="97"/>
      <c r="D180" s="116" t="s">
        <v>8</v>
      </c>
      <c r="E180" s="149">
        <f>IF(ISNA(VLOOKUP(B180,'S 2 H BRUT+NET'!$B$6:$AO$130,40,FALSE)),"",VLOOKUP(B180,'S 2 H BRUT+NET'!$B$6:$AO$130,40,FALSE))</f>
        <v>291</v>
      </c>
      <c r="F180" s="150" t="str">
        <f>IF(ISNA(VLOOKUP(B180,'DAMES BRUT+ NET'!$B$6:$AO$78,40,FALSE)),"",VLOOKUP(B180,'DAMES BRUT+ NET'!$B$6:$AO$78,40,FALSE))</f>
        <v/>
      </c>
      <c r="G180" s="151" t="str">
        <f>IF(ISNA(VLOOKUP(B180,'S 3 H BRUT + NET'!$B$6:$AO$68,40,FALSE)),"",VLOOKUP(B180,'S 3 H BRUT + NET'!$B$6:$AO$68,40,FALSE))</f>
        <v/>
      </c>
      <c r="H180" s="98">
        <f>SUM(LARGE(E180:E207,1)+(LARGE(E180:E207,2)+(LARGE(E180:E207,3))))</f>
        <v>791</v>
      </c>
      <c r="I180" s="99">
        <f>SUM(LARGE(F180:F207,1))</f>
        <v>211</v>
      </c>
      <c r="J180" s="100">
        <f>SUM(LARGE(G180:G207,1))</f>
        <v>284</v>
      </c>
      <c r="K180" s="101">
        <f t="shared" ref="K180" si="5">H180+I180+J180</f>
        <v>1286</v>
      </c>
      <c r="L180" s="83">
        <f>RANK(K180,$K$19:$K$275,0)</f>
        <v>2</v>
      </c>
    </row>
    <row r="181" spans="1:12" s="95" customFormat="1" ht="13.8" customHeight="1">
      <c r="A181" s="90"/>
      <c r="B181" s="138" t="s">
        <v>41</v>
      </c>
      <c r="C181" s="102"/>
      <c r="D181" s="116" t="s">
        <v>8</v>
      </c>
      <c r="E181" s="149">
        <f>IF(ISNA(VLOOKUP(B181,'S 2 H BRUT+NET'!$B$6:$AO$130,40,FALSE)),"",VLOOKUP(B181,'S 2 H BRUT+NET'!$B$6:$AO$130,40,FALSE))</f>
        <v>268</v>
      </c>
      <c r="F181" s="150" t="str">
        <f>IF(ISNA(VLOOKUP(B181,'DAMES BRUT+ NET'!$B$6:$AO$78,40,FALSE)),"",VLOOKUP(B181,'DAMES BRUT+ NET'!$B$6:$AO$78,40,FALSE))</f>
        <v/>
      </c>
      <c r="G181" s="151" t="str">
        <f>IF(ISNA(VLOOKUP(B181,'S 3 H BRUT + NET'!$B$6:$AO$68,40,FALSE)),"",VLOOKUP(B181,'S 3 H BRUT + NET'!$B$6:$AO$68,40,FALSE))</f>
        <v/>
      </c>
      <c r="H181" s="93"/>
      <c r="I181" s="93"/>
      <c r="J181" s="93"/>
      <c r="K181" s="104"/>
      <c r="L181" s="83"/>
    </row>
    <row r="182" spans="1:12" s="95" customFormat="1" ht="13.8" customHeight="1">
      <c r="A182" s="90"/>
      <c r="B182" s="138" t="s">
        <v>9</v>
      </c>
      <c r="C182" s="97"/>
      <c r="D182" s="116" t="s">
        <v>8</v>
      </c>
      <c r="E182" s="149">
        <f>IF(ISNA(VLOOKUP(B182,'S 2 H BRUT+NET'!$B$6:$AO$130,40,FALSE)),"",VLOOKUP(B182,'S 2 H BRUT+NET'!$B$6:$AO$130,40,FALSE))</f>
        <v>124</v>
      </c>
      <c r="F182" s="150" t="str">
        <f>IF(ISNA(VLOOKUP(B182,'DAMES BRUT+ NET'!$B$6:$AO$78,40,FALSE)),"",VLOOKUP(B182,'DAMES BRUT+ NET'!$B$6:$AO$78,40,FALSE))</f>
        <v/>
      </c>
      <c r="G182" s="151" t="str">
        <f>IF(ISNA(VLOOKUP(B182,'S 3 H BRUT + NET'!$B$6:$AO$68,40,FALSE)),"",VLOOKUP(B182,'S 3 H BRUT + NET'!$B$6:$AO$68,40,FALSE))</f>
        <v/>
      </c>
      <c r="H182" s="93"/>
      <c r="I182" s="93"/>
      <c r="J182" s="93"/>
      <c r="K182" s="104"/>
      <c r="L182" s="83"/>
    </row>
    <row r="183" spans="1:12" s="95" customFormat="1" ht="13.8" customHeight="1">
      <c r="A183" s="90"/>
      <c r="B183" s="138" t="s">
        <v>194</v>
      </c>
      <c r="C183" s="97"/>
      <c r="D183" s="116" t="s">
        <v>8</v>
      </c>
      <c r="E183" s="149">
        <f>IF(ISNA(VLOOKUP(B183,'S 2 H BRUT+NET'!$B$6:$AO$130,40,FALSE)),"",VLOOKUP(B183,'S 2 H BRUT+NET'!$B$6:$AO$130,40,FALSE))</f>
        <v>227</v>
      </c>
      <c r="F183" s="150" t="str">
        <f>IF(ISNA(VLOOKUP(B183,'DAMES BRUT+ NET'!$B$6:$AO$78,40,FALSE)),"",VLOOKUP(B183,'DAMES BRUT+ NET'!$B$6:$AO$78,40,FALSE))</f>
        <v/>
      </c>
      <c r="G183" s="151" t="str">
        <f>IF(ISNA(VLOOKUP(B183,'S 3 H BRUT + NET'!$B$6:$AO$68,40,FALSE)),"",VLOOKUP(B183,'S 3 H BRUT + NET'!$B$6:$AO$68,40,FALSE))</f>
        <v/>
      </c>
      <c r="H183" s="93"/>
      <c r="I183" s="93"/>
      <c r="J183" s="93"/>
      <c r="K183" s="104"/>
      <c r="L183" s="83"/>
    </row>
    <row r="184" spans="1:12" s="95" customFormat="1" ht="13.8" customHeight="1">
      <c r="A184" s="90"/>
      <c r="B184" s="138" t="s">
        <v>275</v>
      </c>
      <c r="C184" s="102"/>
      <c r="D184" s="116" t="s">
        <v>8</v>
      </c>
      <c r="E184" s="149">
        <f>IF(ISNA(VLOOKUP(B184,'S 2 H BRUT+NET'!$B$6:$AO$130,40,FALSE)),"",VLOOKUP(B184,'S 2 H BRUT+NET'!$B$6:$AO$130,40,FALSE))</f>
        <v>232</v>
      </c>
      <c r="F184" s="150" t="str">
        <f>IF(ISNA(VLOOKUP(B184,'DAMES BRUT+ NET'!$B$6:$AO$78,40,FALSE)),"",VLOOKUP(B184,'DAMES BRUT+ NET'!$B$6:$AO$78,40,FALSE))</f>
        <v/>
      </c>
      <c r="G184" s="151" t="str">
        <f>IF(ISNA(VLOOKUP(B184,'S 3 H BRUT + NET'!$B$6:$AO$68,40,FALSE)),"",VLOOKUP(B184,'S 3 H BRUT + NET'!$B$6:$AO$68,40,FALSE))</f>
        <v/>
      </c>
      <c r="H184" s="93"/>
      <c r="I184" s="93"/>
      <c r="J184" s="93"/>
      <c r="K184" s="104"/>
      <c r="L184" s="83"/>
    </row>
    <row r="185" spans="1:12" s="95" customFormat="1" ht="13.8" customHeight="1">
      <c r="A185" s="90"/>
      <c r="B185" s="138" t="s">
        <v>276</v>
      </c>
      <c r="C185" s="97"/>
      <c r="D185" s="116" t="s">
        <v>8</v>
      </c>
      <c r="E185" s="149">
        <f>IF(ISNA(VLOOKUP(B185,'S 2 H BRUT+NET'!$B$6:$AO$130,40,FALSE)),"",VLOOKUP(B185,'S 2 H BRUT+NET'!$B$6:$AO$130,40,FALSE))</f>
        <v>39</v>
      </c>
      <c r="F185" s="150" t="str">
        <f>IF(ISNA(VLOOKUP(B185,'DAMES BRUT+ NET'!$B$6:$AO$78,40,FALSE)),"",VLOOKUP(B185,'DAMES BRUT+ NET'!$B$6:$AO$78,40,FALSE))</f>
        <v/>
      </c>
      <c r="G185" s="151" t="str">
        <f>IF(ISNA(VLOOKUP(B185,'S 3 H BRUT + NET'!$B$6:$AO$68,40,FALSE)),"",VLOOKUP(B185,'S 3 H BRUT + NET'!$B$6:$AO$68,40,FALSE))</f>
        <v/>
      </c>
      <c r="H185" s="93"/>
      <c r="I185" s="93"/>
      <c r="J185" s="93"/>
      <c r="K185" s="104"/>
      <c r="L185" s="83"/>
    </row>
    <row r="186" spans="1:12" s="95" customFormat="1" ht="13.8" customHeight="1">
      <c r="A186" s="90"/>
      <c r="B186" s="142" t="s">
        <v>307</v>
      </c>
      <c r="C186" s="97"/>
      <c r="D186" s="116" t="s">
        <v>8</v>
      </c>
      <c r="E186" s="149">
        <f>IF(ISNA(VLOOKUP(B186,'S 2 H BRUT+NET'!$B$6:$AO$130,40,FALSE)),"",VLOOKUP(B186,'S 2 H BRUT+NET'!$B$6:$AO$130,40,FALSE))</f>
        <v>170</v>
      </c>
      <c r="F186" s="150" t="str">
        <f>IF(ISNA(VLOOKUP(B186,'DAMES BRUT+ NET'!$B$6:$AO$78,40,FALSE)),"",VLOOKUP(B186,'DAMES BRUT+ NET'!$B$6:$AO$78,40,FALSE))</f>
        <v/>
      </c>
      <c r="G186" s="151" t="str">
        <f>IF(ISNA(VLOOKUP(B186,'S 3 H BRUT + NET'!$B$6:$AO$68,40,FALSE)),"",VLOOKUP(B186,'S 3 H BRUT + NET'!$B$6:$AO$68,40,FALSE))</f>
        <v/>
      </c>
      <c r="H186" s="93"/>
      <c r="I186" s="93"/>
      <c r="J186" s="93"/>
      <c r="K186" s="104"/>
      <c r="L186" s="83"/>
    </row>
    <row r="187" spans="1:12" s="95" customFormat="1" ht="13.8" customHeight="1">
      <c r="A187" s="90"/>
      <c r="B187" s="142" t="s">
        <v>308</v>
      </c>
      <c r="C187" s="102"/>
      <c r="D187" s="116" t="s">
        <v>8</v>
      </c>
      <c r="E187" s="149">
        <f>IF(ISNA(VLOOKUP(B187,'S 2 H BRUT+NET'!$B$6:$AO$130,40,FALSE)),"",VLOOKUP(B187,'S 2 H BRUT+NET'!$B$6:$AO$130,40,FALSE))</f>
        <v>24</v>
      </c>
      <c r="F187" s="150" t="str">
        <f>IF(ISNA(VLOOKUP(B187,'DAMES BRUT+ NET'!$B$6:$AO$78,40,FALSE)),"",VLOOKUP(B187,'DAMES BRUT+ NET'!$B$6:$AO$78,40,FALSE))</f>
        <v/>
      </c>
      <c r="G187" s="151" t="str">
        <f>IF(ISNA(VLOOKUP(B187,'S 3 H BRUT + NET'!$B$6:$AO$68,40,FALSE)),"",VLOOKUP(B187,'S 3 H BRUT + NET'!$B$6:$AO$68,40,FALSE))</f>
        <v/>
      </c>
      <c r="H187" s="93"/>
      <c r="I187" s="93"/>
      <c r="J187" s="93"/>
      <c r="K187" s="104"/>
      <c r="L187" s="83"/>
    </row>
    <row r="188" spans="1:12" s="95" customFormat="1" ht="13.8" customHeight="1">
      <c r="A188" s="90"/>
      <c r="B188" s="142" t="s">
        <v>323</v>
      </c>
      <c r="C188" s="102"/>
      <c r="D188" s="116" t="s">
        <v>8</v>
      </c>
      <c r="E188" s="149">
        <f>IF(ISNA(VLOOKUP(B188,'S 2 H BRUT+NET'!$B$6:$AO$130,40,FALSE)),"",VLOOKUP(B188,'S 2 H BRUT+NET'!$B$6:$AO$130,40,FALSE))</f>
        <v>49</v>
      </c>
      <c r="F188" s="150" t="str">
        <f>IF(ISNA(VLOOKUP(B188,'DAMES BRUT+ NET'!$B$6:$AO$78,40,FALSE)),"",VLOOKUP(B188,'DAMES BRUT+ NET'!$B$6:$AO$78,40,FALSE))</f>
        <v/>
      </c>
      <c r="G188" s="151" t="str">
        <f>IF(ISNA(VLOOKUP(B188,'S 3 H BRUT + NET'!$B$6:$AO$68,40,FALSE)),"",VLOOKUP(B188,'S 3 H BRUT + NET'!$B$6:$AO$68,40,FALSE))</f>
        <v/>
      </c>
      <c r="H188" s="93"/>
      <c r="I188" s="93"/>
      <c r="J188" s="93"/>
      <c r="K188" s="104"/>
      <c r="L188" s="83"/>
    </row>
    <row r="189" spans="1:12" s="95" customFormat="1" ht="13.8" customHeight="1">
      <c r="A189" s="90"/>
      <c r="B189" s="139" t="s">
        <v>10</v>
      </c>
      <c r="C189" s="102"/>
      <c r="D189" s="116" t="s">
        <v>8</v>
      </c>
      <c r="E189" s="149" t="str">
        <f>IF(ISNA(VLOOKUP(B189,'S 2 H BRUT+NET'!$B$6:$AO$130,40,FALSE)),"",VLOOKUP(B189,'S 2 H BRUT+NET'!$B$6:$AO$130,40,FALSE))</f>
        <v/>
      </c>
      <c r="F189" s="150" t="str">
        <f>IF(ISNA(VLOOKUP(B189,'DAMES BRUT+ NET'!$B$6:$AO$78,40,FALSE)),"",VLOOKUP(B189,'DAMES BRUT+ NET'!$B$6:$AO$78,40,FALSE))</f>
        <v/>
      </c>
      <c r="G189" s="151">
        <f>IF(ISNA(VLOOKUP(B189,'S 3 H BRUT + NET'!$B$6:$AO$68,40,FALSE)),"",VLOOKUP(B189,'S 3 H BRUT + NET'!$B$6:$AO$68,40,FALSE))</f>
        <v>284</v>
      </c>
      <c r="H189" s="93"/>
      <c r="I189" s="93"/>
      <c r="J189" s="93"/>
      <c r="K189" s="104"/>
      <c r="L189" s="83"/>
    </row>
    <row r="190" spans="1:12" s="95" customFormat="1" ht="13.8" customHeight="1">
      <c r="A190" s="90"/>
      <c r="B190" s="139" t="s">
        <v>42</v>
      </c>
      <c r="C190" s="102"/>
      <c r="D190" s="116" t="s">
        <v>8</v>
      </c>
      <c r="E190" s="149" t="str">
        <f>IF(ISNA(VLOOKUP(B190,'S 2 H BRUT+NET'!$B$6:$AO$130,40,FALSE)),"",VLOOKUP(B190,'S 2 H BRUT+NET'!$B$6:$AO$130,40,FALSE))</f>
        <v/>
      </c>
      <c r="F190" s="150" t="str">
        <f>IF(ISNA(VLOOKUP(B190,'DAMES BRUT+ NET'!$B$6:$AO$78,40,FALSE)),"",VLOOKUP(B190,'DAMES BRUT+ NET'!$B$6:$AO$78,40,FALSE))</f>
        <v/>
      </c>
      <c r="G190" s="151">
        <f>IF(ISNA(VLOOKUP(B190,'S 3 H BRUT + NET'!$B$6:$AO$68,40,FALSE)),"",VLOOKUP(B190,'S 3 H BRUT + NET'!$B$6:$AO$68,40,FALSE))</f>
        <v>207</v>
      </c>
      <c r="H190" s="93"/>
      <c r="I190" s="93"/>
      <c r="J190" s="93"/>
      <c r="K190" s="104"/>
      <c r="L190" s="83"/>
    </row>
    <row r="191" spans="1:12" s="95" customFormat="1" ht="13.8" customHeight="1">
      <c r="A191" s="90"/>
      <c r="B191" s="139" t="s">
        <v>152</v>
      </c>
      <c r="C191" s="97"/>
      <c r="D191" s="116" t="s">
        <v>8</v>
      </c>
      <c r="E191" s="149" t="str">
        <f>IF(ISNA(VLOOKUP(B191,'S 2 H BRUT+NET'!$B$6:$AO$130,40,FALSE)),"",VLOOKUP(B191,'S 2 H BRUT+NET'!$B$6:$AO$130,40,FALSE))</f>
        <v/>
      </c>
      <c r="F191" s="150" t="str">
        <f>IF(ISNA(VLOOKUP(B191,'DAMES BRUT+ NET'!$B$6:$AO$78,40,FALSE)),"",VLOOKUP(B191,'DAMES BRUT+ NET'!$B$6:$AO$78,40,FALSE))</f>
        <v/>
      </c>
      <c r="G191" s="151">
        <f>IF(ISNA(VLOOKUP(B191,'S 3 H BRUT + NET'!$B$6:$AO$68,40,FALSE)),"",VLOOKUP(B191,'S 3 H BRUT + NET'!$B$6:$AO$68,40,FALSE))</f>
        <v>224</v>
      </c>
      <c r="H191" s="93"/>
      <c r="I191" s="93"/>
      <c r="J191" s="93"/>
      <c r="K191" s="104"/>
      <c r="L191" s="83"/>
    </row>
    <row r="192" spans="1:12" s="95" customFormat="1" ht="13.8" customHeight="1">
      <c r="A192" s="90"/>
      <c r="B192" s="139" t="s">
        <v>176</v>
      </c>
      <c r="C192" s="102"/>
      <c r="D192" s="116" t="s">
        <v>8</v>
      </c>
      <c r="E192" s="149" t="str">
        <f>IF(ISNA(VLOOKUP(B192,'S 2 H BRUT+NET'!$B$6:$AO$130,40,FALSE)),"",VLOOKUP(B192,'S 2 H BRUT+NET'!$B$6:$AO$130,40,FALSE))</f>
        <v/>
      </c>
      <c r="F192" s="150" t="str">
        <f>IF(ISNA(VLOOKUP(B192,'DAMES BRUT+ NET'!$B$6:$AO$78,40,FALSE)),"",VLOOKUP(B192,'DAMES BRUT+ NET'!$B$6:$AO$78,40,FALSE))</f>
        <v/>
      </c>
      <c r="G192" s="151">
        <f>IF(ISNA(VLOOKUP(B192,'S 3 H BRUT + NET'!$B$6:$AO$68,40,FALSE)),"",VLOOKUP(B192,'S 3 H BRUT + NET'!$B$6:$AO$68,40,FALSE))</f>
        <v>193</v>
      </c>
      <c r="H192" s="93"/>
      <c r="I192" s="93"/>
      <c r="J192" s="93"/>
      <c r="K192" s="104"/>
      <c r="L192" s="83"/>
    </row>
    <row r="193" spans="1:12" s="95" customFormat="1" ht="13.8" customHeight="1">
      <c r="A193" s="90"/>
      <c r="B193" s="139" t="s">
        <v>258</v>
      </c>
      <c r="C193" s="97"/>
      <c r="D193" s="116" t="s">
        <v>8</v>
      </c>
      <c r="E193" s="149" t="str">
        <f>IF(ISNA(VLOOKUP(B193,'S 2 H BRUT+NET'!$B$6:$AO$130,40,FALSE)),"",VLOOKUP(B193,'S 2 H BRUT+NET'!$B$6:$AO$130,40,FALSE))</f>
        <v/>
      </c>
      <c r="F193" s="150" t="str">
        <f>IF(ISNA(VLOOKUP(B193,'DAMES BRUT+ NET'!$B$6:$AO$78,40,FALSE)),"",VLOOKUP(B193,'DAMES BRUT+ NET'!$B$6:$AO$78,40,FALSE))</f>
        <v/>
      </c>
      <c r="G193" s="151">
        <f>IF(ISNA(VLOOKUP(B193,'S 3 H BRUT + NET'!$B$6:$AO$68,40,FALSE)),"",VLOOKUP(B193,'S 3 H BRUT + NET'!$B$6:$AO$68,40,FALSE))</f>
        <v>148</v>
      </c>
      <c r="H193" s="93"/>
      <c r="I193" s="93"/>
      <c r="J193" s="93"/>
      <c r="K193" s="104"/>
      <c r="L193" s="83"/>
    </row>
    <row r="194" spans="1:12" s="95" customFormat="1" ht="13.8" customHeight="1">
      <c r="A194" s="90"/>
      <c r="B194" s="139" t="s">
        <v>259</v>
      </c>
      <c r="C194" s="102"/>
      <c r="D194" s="116" t="s">
        <v>8</v>
      </c>
      <c r="E194" s="149" t="str">
        <f>IF(ISNA(VLOOKUP(B194,'S 2 H BRUT+NET'!$B$6:$AO$130,40,FALSE)),"",VLOOKUP(B194,'S 2 H BRUT+NET'!$B$6:$AO$130,40,FALSE))</f>
        <v/>
      </c>
      <c r="F194" s="150" t="str">
        <f>IF(ISNA(VLOOKUP(B194,'DAMES BRUT+ NET'!$B$6:$AO$78,40,FALSE)),"",VLOOKUP(B194,'DAMES BRUT+ NET'!$B$6:$AO$78,40,FALSE))</f>
        <v/>
      </c>
      <c r="G194" s="151">
        <f>IF(ISNA(VLOOKUP(B194,'S 3 H BRUT + NET'!$B$6:$AO$68,40,FALSE)),"",VLOOKUP(B194,'S 3 H BRUT + NET'!$B$6:$AO$68,40,FALSE))</f>
        <v>70</v>
      </c>
      <c r="H194" s="93"/>
      <c r="I194" s="93"/>
      <c r="J194" s="93"/>
      <c r="K194" s="104"/>
      <c r="L194" s="83"/>
    </row>
    <row r="195" spans="1:12" s="95" customFormat="1" ht="13.8" customHeight="1">
      <c r="A195" s="90"/>
      <c r="B195" s="140" t="s">
        <v>167</v>
      </c>
      <c r="C195" s="102"/>
      <c r="D195" s="116" t="s">
        <v>8</v>
      </c>
      <c r="E195" s="149" t="str">
        <f>IF(ISNA(VLOOKUP(B195,'S 2 H BRUT+NET'!$B$6:$AO$130,40,FALSE)),"",VLOOKUP(B195,'S 2 H BRUT+NET'!$B$6:$AO$130,40,FALSE))</f>
        <v/>
      </c>
      <c r="F195" s="150" t="str">
        <f>IF(ISNA(VLOOKUP(B195,'DAMES BRUT+ NET'!$B$6:$AO$78,40,FALSE)),"",VLOOKUP(B195,'DAMES BRUT+ NET'!$B$6:$AO$78,40,FALSE))</f>
        <v/>
      </c>
      <c r="G195" s="151">
        <f>IF(ISNA(VLOOKUP(B195,'S 3 H BRUT + NET'!$B$6:$AO$68,40,FALSE)),"",VLOOKUP(B195,'S 3 H BRUT + NET'!$B$6:$AO$68,40,FALSE))</f>
        <v>239</v>
      </c>
      <c r="H195" s="93"/>
      <c r="I195" s="93"/>
      <c r="J195" s="93"/>
      <c r="K195" s="104"/>
      <c r="L195" s="83"/>
    </row>
    <row r="196" spans="1:12" s="95" customFormat="1" ht="13.8" customHeight="1">
      <c r="A196" s="90"/>
      <c r="B196" s="140" t="s">
        <v>159</v>
      </c>
      <c r="C196" s="102"/>
      <c r="D196" s="116" t="s">
        <v>8</v>
      </c>
      <c r="E196" s="149" t="str">
        <f>IF(ISNA(VLOOKUP(B196,'S 2 H BRUT+NET'!$B$6:$AO$130,40,FALSE)),"",VLOOKUP(B196,'S 2 H BRUT+NET'!$B$6:$AO$130,40,FALSE))</f>
        <v/>
      </c>
      <c r="F196" s="150" t="str">
        <f>IF(ISNA(VLOOKUP(B196,'DAMES BRUT+ NET'!$B$6:$AO$78,40,FALSE)),"",VLOOKUP(B196,'DAMES BRUT+ NET'!$B$6:$AO$78,40,FALSE))</f>
        <v/>
      </c>
      <c r="G196" s="151">
        <f>IF(ISNA(VLOOKUP(B196,'S 3 H BRUT + NET'!$B$6:$AO$68,40,FALSE)),"",VLOOKUP(B196,'S 3 H BRUT + NET'!$B$6:$AO$68,40,FALSE))</f>
        <v>217</v>
      </c>
      <c r="H196" s="93"/>
      <c r="I196" s="93"/>
      <c r="J196" s="93"/>
      <c r="K196" s="104"/>
      <c r="L196" s="83"/>
    </row>
    <row r="197" spans="1:12" s="95" customFormat="1" ht="13.8" customHeight="1">
      <c r="A197" s="90"/>
      <c r="B197" s="140" t="s">
        <v>166</v>
      </c>
      <c r="C197" s="102"/>
      <c r="D197" s="116" t="s">
        <v>8</v>
      </c>
      <c r="E197" s="149" t="str">
        <f>IF(ISNA(VLOOKUP(B197,'S 2 H BRUT+NET'!$B$6:$AO$130,40,FALSE)),"",VLOOKUP(B197,'S 2 H BRUT+NET'!$B$6:$AO$130,40,FALSE))</f>
        <v/>
      </c>
      <c r="F197" s="150" t="str">
        <f>IF(ISNA(VLOOKUP(B197,'DAMES BRUT+ NET'!$B$6:$AO$78,40,FALSE)),"",VLOOKUP(B197,'DAMES BRUT+ NET'!$B$6:$AO$78,40,FALSE))</f>
        <v/>
      </c>
      <c r="G197" s="151">
        <f>IF(ISNA(VLOOKUP(B197,'S 3 H BRUT + NET'!$B$6:$AO$68,40,FALSE)),"",VLOOKUP(B197,'S 3 H BRUT + NET'!$B$6:$AO$68,40,FALSE))</f>
        <v>128</v>
      </c>
      <c r="H197" s="93"/>
      <c r="I197" s="93"/>
      <c r="J197" s="93"/>
      <c r="K197" s="104"/>
      <c r="L197" s="83"/>
    </row>
    <row r="198" spans="1:12" s="95" customFormat="1" ht="13.8" customHeight="1">
      <c r="A198" s="90"/>
      <c r="B198" s="139" t="s">
        <v>303</v>
      </c>
      <c r="C198" s="36"/>
      <c r="D198" s="45" t="s">
        <v>8</v>
      </c>
      <c r="E198" s="149" t="str">
        <f>IF(ISNA(VLOOKUP(B198,'S 2 H BRUT+NET'!$B$6:$AO$130,40,FALSE)),"",VLOOKUP(B198,'S 2 H BRUT+NET'!$B$6:$AO$130,40,FALSE))</f>
        <v/>
      </c>
      <c r="F198" s="150" t="str">
        <f>IF(ISNA(VLOOKUP(B198,'DAMES BRUT+ NET'!$B$6:$AO$78,40,FALSE)),"",VLOOKUP(B198,'DAMES BRUT+ NET'!$B$6:$AO$78,40,FALSE))</f>
        <v/>
      </c>
      <c r="G198" s="151">
        <f>IF(ISNA(VLOOKUP(B198,'S 3 H BRUT + NET'!$B$6:$AO$68,40,FALSE)),"",VLOOKUP(B198,'S 3 H BRUT + NET'!$B$6:$AO$68,40,FALSE))</f>
        <v>56</v>
      </c>
      <c r="H198" s="93"/>
      <c r="I198" s="93"/>
      <c r="J198" s="93"/>
      <c r="K198" s="104"/>
      <c r="L198" s="83"/>
    </row>
    <row r="199" spans="1:12" s="95" customFormat="1" ht="13.8" customHeight="1">
      <c r="A199" s="90"/>
      <c r="B199" s="139" t="s">
        <v>304</v>
      </c>
      <c r="C199" s="97"/>
      <c r="D199" s="116" t="s">
        <v>8</v>
      </c>
      <c r="E199" s="149" t="str">
        <f>IF(ISNA(VLOOKUP(B199,'S 2 H BRUT+NET'!$B$6:$AO$130,40,FALSE)),"",VLOOKUP(B199,'S 2 H BRUT+NET'!$B$6:$AO$130,40,FALSE))</f>
        <v/>
      </c>
      <c r="F199" s="150" t="str">
        <f>IF(ISNA(VLOOKUP(B199,'DAMES BRUT+ NET'!$B$6:$AO$78,40,FALSE)),"",VLOOKUP(B199,'DAMES BRUT+ NET'!$B$6:$AO$78,40,FALSE))</f>
        <v/>
      </c>
      <c r="G199" s="151">
        <f>IF(ISNA(VLOOKUP(B199,'S 3 H BRUT + NET'!$B$6:$AO$68,40,FALSE)),"",VLOOKUP(B199,'S 3 H BRUT + NET'!$B$6:$AO$68,40,FALSE))</f>
        <v>31</v>
      </c>
      <c r="H199" s="93"/>
      <c r="I199" s="93"/>
      <c r="J199" s="93"/>
      <c r="K199" s="104"/>
      <c r="L199" s="83"/>
    </row>
    <row r="200" spans="1:12" s="95" customFormat="1" ht="13.8" customHeight="1">
      <c r="A200" s="90"/>
      <c r="B200" s="139" t="s">
        <v>305</v>
      </c>
      <c r="C200" s="102"/>
      <c r="D200" s="116" t="s">
        <v>8</v>
      </c>
      <c r="E200" s="149" t="str">
        <f>IF(ISNA(VLOOKUP(B200,'S 2 H BRUT+NET'!$B$6:$AO$130,40,FALSE)),"",VLOOKUP(B200,'S 2 H BRUT+NET'!$B$6:$AO$130,40,FALSE))</f>
        <v/>
      </c>
      <c r="F200" s="150" t="str">
        <f>IF(ISNA(VLOOKUP(B200,'DAMES BRUT+ NET'!$B$6:$AO$78,40,FALSE)),"",VLOOKUP(B200,'DAMES BRUT+ NET'!$B$6:$AO$78,40,FALSE))</f>
        <v/>
      </c>
      <c r="G200" s="151">
        <f>IF(ISNA(VLOOKUP(B200,'S 3 H BRUT + NET'!$B$6:$AO$68,40,FALSE)),"",VLOOKUP(B200,'S 3 H BRUT + NET'!$B$6:$AO$68,40,FALSE))</f>
        <v>17</v>
      </c>
      <c r="H200" s="93"/>
      <c r="I200" s="93"/>
      <c r="J200" s="93"/>
      <c r="K200" s="104"/>
      <c r="L200" s="83"/>
    </row>
    <row r="201" spans="1:12" s="95" customFormat="1" ht="13.8" customHeight="1">
      <c r="A201" s="90"/>
      <c r="B201" s="139" t="s">
        <v>306</v>
      </c>
      <c r="C201" s="102"/>
      <c r="D201" s="116" t="s">
        <v>8</v>
      </c>
      <c r="E201" s="149" t="str">
        <f>IF(ISNA(VLOOKUP(B201,'S 2 H BRUT+NET'!$B$6:$AO$130,40,FALSE)),"",VLOOKUP(B201,'S 2 H BRUT+NET'!$B$6:$AO$130,40,FALSE))</f>
        <v/>
      </c>
      <c r="F201" s="150" t="str">
        <f>IF(ISNA(VLOOKUP(B201,'DAMES BRUT+ NET'!$B$6:$AO$78,40,FALSE)),"",VLOOKUP(B201,'DAMES BRUT+ NET'!$B$6:$AO$78,40,FALSE))</f>
        <v/>
      </c>
      <c r="G201" s="151">
        <f>IF(ISNA(VLOOKUP(B201,'S 3 H BRUT + NET'!$B$6:$AO$68,40,FALSE)),"",VLOOKUP(B201,'S 3 H BRUT + NET'!$B$6:$AO$68,40,FALSE))</f>
        <v>74</v>
      </c>
      <c r="H201" s="93"/>
      <c r="I201" s="93"/>
      <c r="J201" s="93"/>
      <c r="K201" s="104"/>
      <c r="L201" s="83"/>
    </row>
    <row r="202" spans="1:12" s="95" customFormat="1" ht="13.8" customHeight="1">
      <c r="A202" s="90"/>
      <c r="B202" s="141" t="s">
        <v>119</v>
      </c>
      <c r="C202" s="102"/>
      <c r="D202" s="116" t="s">
        <v>8</v>
      </c>
      <c r="E202" s="149" t="str">
        <f>IF(ISNA(VLOOKUP(B202,'S 2 H BRUT+NET'!$B$6:$AO$130,40,FALSE)),"",VLOOKUP(B202,'S 2 H BRUT+NET'!$B$6:$AO$130,40,FALSE))</f>
        <v/>
      </c>
      <c r="F202" s="150">
        <f>IF(ISNA(VLOOKUP(B202,'DAMES BRUT+ NET'!$B$6:$AO$78,40,FALSE)),"",VLOOKUP(B202,'DAMES BRUT+ NET'!$B$6:$AO$78,40,FALSE))</f>
        <v>95</v>
      </c>
      <c r="G202" s="151" t="str">
        <f>IF(ISNA(VLOOKUP(B202,'S 3 H BRUT + NET'!$B$6:$AO$68,40,FALSE)),"",VLOOKUP(B202,'S 3 H BRUT + NET'!$B$6:$AO$68,40,FALSE))</f>
        <v/>
      </c>
      <c r="H202" s="93"/>
      <c r="I202" s="93"/>
      <c r="J202" s="93"/>
      <c r="K202" s="104"/>
      <c r="L202" s="83"/>
    </row>
    <row r="203" spans="1:12" s="95" customFormat="1" ht="13.8" customHeight="1">
      <c r="A203" s="90"/>
      <c r="B203" s="141" t="s">
        <v>94</v>
      </c>
      <c r="C203" s="102"/>
      <c r="D203" s="116" t="s">
        <v>8</v>
      </c>
      <c r="E203" s="149" t="str">
        <f>IF(ISNA(VLOOKUP(B203,'S 2 H BRUT+NET'!$B$6:$AO$130,40,FALSE)),"",VLOOKUP(B203,'S 2 H BRUT+NET'!$B$6:$AO$130,40,FALSE))</f>
        <v/>
      </c>
      <c r="F203" s="150">
        <f>IF(ISNA(VLOOKUP(B203,'DAMES BRUT+ NET'!$B$6:$AO$78,40,FALSE)),"",VLOOKUP(B203,'DAMES BRUT+ NET'!$B$6:$AO$78,40,FALSE))</f>
        <v>211</v>
      </c>
      <c r="G203" s="151" t="str">
        <f>IF(ISNA(VLOOKUP(B203,'S 3 H BRUT + NET'!$B$6:$AO$68,40,FALSE)),"",VLOOKUP(B203,'S 3 H BRUT + NET'!$B$6:$AO$68,40,FALSE))</f>
        <v/>
      </c>
      <c r="H203" s="93"/>
      <c r="I203" s="93"/>
      <c r="J203" s="93"/>
      <c r="K203" s="104"/>
      <c r="L203" s="83"/>
    </row>
    <row r="204" spans="1:12" s="95" customFormat="1" ht="13.8" customHeight="1">
      <c r="A204" s="90"/>
      <c r="B204" s="141" t="s">
        <v>44</v>
      </c>
      <c r="C204" s="102"/>
      <c r="D204" s="116" t="s">
        <v>8</v>
      </c>
      <c r="E204" s="149" t="str">
        <f>IF(ISNA(VLOOKUP(B204,'S 2 H BRUT+NET'!$B$6:$AO$130,40,FALSE)),"",VLOOKUP(B204,'S 2 H BRUT+NET'!$B$6:$AO$130,40,FALSE))</f>
        <v/>
      </c>
      <c r="F204" s="150">
        <f>IF(ISNA(VLOOKUP(B204,'DAMES BRUT+ NET'!$B$6:$AO$78,40,FALSE)),"",VLOOKUP(B204,'DAMES BRUT+ NET'!$B$6:$AO$78,40,FALSE))</f>
        <v>75</v>
      </c>
      <c r="G204" s="151" t="str">
        <f>IF(ISNA(VLOOKUP(B204,'S 3 H BRUT + NET'!$B$6:$AO$68,40,FALSE)),"",VLOOKUP(B204,'S 3 H BRUT + NET'!$B$6:$AO$68,40,FALSE))</f>
        <v/>
      </c>
      <c r="H204" s="93"/>
      <c r="I204" s="93"/>
      <c r="J204" s="93"/>
      <c r="K204" s="104"/>
      <c r="L204" s="83"/>
    </row>
    <row r="205" spans="1:12" s="95" customFormat="1" ht="13.8" customHeight="1">
      <c r="A205" s="90"/>
      <c r="B205" s="141" t="s">
        <v>178</v>
      </c>
      <c r="C205" s="102"/>
      <c r="D205" s="116" t="s">
        <v>8</v>
      </c>
      <c r="E205" s="149" t="str">
        <f>IF(ISNA(VLOOKUP(B205,'S 2 H BRUT+NET'!$B$6:$AO$130,40,FALSE)),"",VLOOKUP(B205,'S 2 H BRUT+NET'!$B$6:$AO$130,40,FALSE))</f>
        <v/>
      </c>
      <c r="F205" s="150">
        <f>IF(ISNA(VLOOKUP(B205,'DAMES BRUT+ NET'!$B$6:$AO$78,40,FALSE)),"",VLOOKUP(B205,'DAMES BRUT+ NET'!$B$6:$AO$78,40,FALSE))</f>
        <v>203</v>
      </c>
      <c r="G205" s="151" t="str">
        <f>IF(ISNA(VLOOKUP(B205,'S 3 H BRUT + NET'!$B$6:$AO$68,40,FALSE)),"",VLOOKUP(B205,'S 3 H BRUT + NET'!$B$6:$AO$68,40,FALSE))</f>
        <v/>
      </c>
      <c r="H205" s="93"/>
      <c r="I205" s="93"/>
      <c r="J205" s="93"/>
      <c r="K205" s="104"/>
      <c r="L205" s="83"/>
    </row>
    <row r="206" spans="1:12" s="95" customFormat="1" ht="13.8" customHeight="1">
      <c r="A206" s="90"/>
      <c r="B206" s="141" t="s">
        <v>80</v>
      </c>
      <c r="C206" s="102"/>
      <c r="D206" s="116" t="s">
        <v>8</v>
      </c>
      <c r="E206" s="149" t="str">
        <f>IF(ISNA(VLOOKUP(B206,'S 2 H BRUT+NET'!$B$6:$AO$130,40,FALSE)),"",VLOOKUP(B206,'S 2 H BRUT+NET'!$B$6:$AO$130,40,FALSE))</f>
        <v/>
      </c>
      <c r="F206" s="150">
        <f>IF(ISNA(VLOOKUP(B206,'DAMES BRUT+ NET'!$B$6:$AO$78,40,FALSE)),"",VLOOKUP(B206,'DAMES BRUT+ NET'!$B$6:$AO$78,40,FALSE))</f>
        <v>0</v>
      </c>
      <c r="G206" s="151" t="str">
        <f>IF(ISNA(VLOOKUP(B206,'S 3 H BRUT + NET'!$B$6:$AO$68,40,FALSE)),"",VLOOKUP(B206,'S 3 H BRUT + NET'!$B$6:$AO$68,40,FALSE))</f>
        <v/>
      </c>
      <c r="H206" s="93"/>
      <c r="I206" s="93"/>
      <c r="J206" s="93"/>
      <c r="K206" s="104"/>
      <c r="L206" s="83"/>
    </row>
    <row r="207" spans="1:12" s="95" customFormat="1" ht="13.8" customHeight="1">
      <c r="A207" s="90"/>
      <c r="B207" s="141" t="s">
        <v>179</v>
      </c>
      <c r="C207" s="102"/>
      <c r="D207" s="116" t="s">
        <v>8</v>
      </c>
      <c r="E207" s="149" t="str">
        <f>IF(ISNA(VLOOKUP(B207,'S 2 H BRUT+NET'!$B$6:$AO$130,40,FALSE)),"",VLOOKUP(B207,'S 2 H BRUT+NET'!$B$6:$AO$130,40,FALSE))</f>
        <v/>
      </c>
      <c r="F207" s="150">
        <f>IF(ISNA(VLOOKUP(B207,'DAMES BRUT+ NET'!$B$6:$AO$78,40,FALSE)),"",VLOOKUP(B207,'DAMES BRUT+ NET'!$B$6:$AO$78,40,FALSE))</f>
        <v>70</v>
      </c>
      <c r="G207" s="151" t="str">
        <f>IF(ISNA(VLOOKUP(B207,'S 3 H BRUT + NET'!$B$6:$AO$68,40,FALSE)),"",VLOOKUP(B207,'S 3 H BRUT + NET'!$B$6:$AO$68,40,FALSE))</f>
        <v/>
      </c>
      <c r="H207" s="93"/>
      <c r="I207" s="93"/>
      <c r="J207" s="93"/>
      <c r="K207" s="104"/>
      <c r="L207" s="83"/>
    </row>
    <row r="208" spans="1:12" s="95" customFormat="1" ht="13.8" customHeight="1">
      <c r="A208" s="90"/>
      <c r="B208" s="138" t="s">
        <v>24</v>
      </c>
      <c r="C208" s="102"/>
      <c r="D208" s="78" t="s">
        <v>11</v>
      </c>
      <c r="E208" s="149">
        <f>IF(ISNA(VLOOKUP(B208,'S 2 H BRUT+NET'!$B$6:$AO$130,40,FALSE)),"",VLOOKUP(B208,'S 2 H BRUT+NET'!$B$6:$AO$130,40,FALSE))</f>
        <v>246</v>
      </c>
      <c r="F208" s="150" t="str">
        <f>IF(ISNA(VLOOKUP(B208,'DAMES BRUT+ NET'!$B$6:$AO$78,40,FALSE)),"",VLOOKUP(B208,'DAMES BRUT+ NET'!$B$6:$AO$78,40,FALSE))</f>
        <v/>
      </c>
      <c r="G208" s="151" t="str">
        <f>IF(ISNA(VLOOKUP(B208,'S 3 H BRUT + NET'!$B$6:$AO$68,40,FALSE)),"",VLOOKUP(B208,'S 3 H BRUT + NET'!$B$6:$AO$68,40,FALSE))</f>
        <v/>
      </c>
      <c r="H208" s="98">
        <f>SUM(LARGE(E208:E218,1)+(LARGE(E208:E218,2)+(LARGE(E208:E218,3))))</f>
        <v>716</v>
      </c>
      <c r="I208" s="99">
        <f>SUM(LARGE(F208:F218,1))</f>
        <v>54</v>
      </c>
      <c r="J208" s="100">
        <f>SUM(LARGE(G208:G218,1))</f>
        <v>247</v>
      </c>
      <c r="K208" s="101">
        <f t="shared" ref="K208" si="6">H208+I208+J208</f>
        <v>1017</v>
      </c>
      <c r="L208" s="83">
        <f>RANK(K208,$K$19:$K$275,0)</f>
        <v>6</v>
      </c>
    </row>
    <row r="209" spans="1:12" s="95" customFormat="1" ht="13.8" customHeight="1">
      <c r="A209" s="90"/>
      <c r="B209" s="138" t="s">
        <v>148</v>
      </c>
      <c r="C209" s="97"/>
      <c r="D209" s="78" t="s">
        <v>11</v>
      </c>
      <c r="E209" s="149">
        <f>IF(ISNA(VLOOKUP(B209,'S 2 H BRUT+NET'!$B$6:$AO$130,40,FALSE)),"",VLOOKUP(B209,'S 2 H BRUT+NET'!$B$6:$AO$130,40,FALSE))</f>
        <v>210</v>
      </c>
      <c r="F209" s="150" t="str">
        <f>IF(ISNA(VLOOKUP(B209,'DAMES BRUT+ NET'!$B$6:$AO$78,40,FALSE)),"",VLOOKUP(B209,'DAMES BRUT+ NET'!$B$6:$AO$78,40,FALSE))</f>
        <v/>
      </c>
      <c r="G209" s="151" t="str">
        <f>IF(ISNA(VLOOKUP(B209,'S 3 H BRUT + NET'!$B$6:$AO$68,40,FALSE)),"",VLOOKUP(B209,'S 3 H BRUT + NET'!$B$6:$AO$68,40,FALSE))</f>
        <v/>
      </c>
      <c r="H209" s="93"/>
      <c r="I209" s="93"/>
      <c r="J209" s="93"/>
      <c r="K209" s="104"/>
      <c r="L209" s="83"/>
    </row>
    <row r="210" spans="1:12" s="95" customFormat="1" ht="13.8" customHeight="1">
      <c r="A210" s="90"/>
      <c r="B210" s="138" t="s">
        <v>143</v>
      </c>
      <c r="C210" s="97"/>
      <c r="D210" s="78" t="s">
        <v>11</v>
      </c>
      <c r="E210" s="149">
        <f>IF(ISNA(VLOOKUP(B210,'S 2 H BRUT+NET'!$B$6:$AO$130,40,FALSE)),"",VLOOKUP(B210,'S 2 H BRUT+NET'!$B$6:$AO$130,40,FALSE))</f>
        <v>260</v>
      </c>
      <c r="F210" s="150" t="str">
        <f>IF(ISNA(VLOOKUP(B210,'DAMES BRUT+ NET'!$B$6:$AO$78,40,FALSE)),"",VLOOKUP(B210,'DAMES BRUT+ NET'!$B$6:$AO$78,40,FALSE))</f>
        <v/>
      </c>
      <c r="G210" s="151" t="str">
        <f>IF(ISNA(VLOOKUP(B210,'S 3 H BRUT + NET'!$B$6:$AO$68,40,FALSE)),"",VLOOKUP(B210,'S 3 H BRUT + NET'!$B$6:$AO$68,40,FALSE))</f>
        <v/>
      </c>
      <c r="H210" s="93"/>
      <c r="I210" s="93"/>
      <c r="J210" s="93"/>
      <c r="K210" s="104"/>
      <c r="L210" s="83"/>
    </row>
    <row r="211" spans="1:12" s="95" customFormat="1" ht="13.8" customHeight="1">
      <c r="A211" s="90"/>
      <c r="B211" s="140" t="s">
        <v>13</v>
      </c>
      <c r="C211" s="97"/>
      <c r="D211" s="78" t="s">
        <v>11</v>
      </c>
      <c r="E211" s="149" t="str">
        <f>IF(ISNA(VLOOKUP(B211,'S 2 H BRUT+NET'!$B$6:$AO$130,40,FALSE)),"",VLOOKUP(B211,'S 2 H BRUT+NET'!$B$6:$AO$130,40,FALSE))</f>
        <v/>
      </c>
      <c r="F211" s="150" t="str">
        <f>IF(ISNA(VLOOKUP(B211,'DAMES BRUT+ NET'!$B$6:$AO$78,40,FALSE)),"",VLOOKUP(B211,'DAMES BRUT+ NET'!$B$6:$AO$78,40,FALSE))</f>
        <v/>
      </c>
      <c r="G211" s="151">
        <f>IF(ISNA(VLOOKUP(B211,'S 3 H BRUT + NET'!$B$6:$AO$68,40,FALSE)),"",VLOOKUP(B211,'S 3 H BRUT + NET'!$B$6:$AO$68,40,FALSE))</f>
        <v>220</v>
      </c>
      <c r="H211" s="93"/>
      <c r="I211" s="93"/>
      <c r="J211" s="93"/>
      <c r="K211" s="104"/>
      <c r="L211" s="83"/>
    </row>
    <row r="212" spans="1:12" s="95" customFormat="1" ht="13.8" customHeight="1">
      <c r="A212" s="90"/>
      <c r="B212" s="140" t="s">
        <v>19</v>
      </c>
      <c r="C212" s="102"/>
      <c r="D212" s="78" t="s">
        <v>11</v>
      </c>
      <c r="E212" s="149" t="str">
        <f>IF(ISNA(VLOOKUP(B212,'S 2 H BRUT+NET'!$B$6:$AO$130,40,FALSE)),"",VLOOKUP(B212,'S 2 H BRUT+NET'!$B$6:$AO$130,40,FALSE))</f>
        <v/>
      </c>
      <c r="F212" s="150" t="str">
        <f>IF(ISNA(VLOOKUP(B212,'DAMES BRUT+ NET'!$B$6:$AO$78,40,FALSE)),"",VLOOKUP(B212,'DAMES BRUT+ NET'!$B$6:$AO$78,40,FALSE))</f>
        <v/>
      </c>
      <c r="G212" s="151">
        <f>IF(ISNA(VLOOKUP(B212,'S 3 H BRUT + NET'!$B$6:$AO$68,40,FALSE)),"",VLOOKUP(B212,'S 3 H BRUT + NET'!$B$6:$AO$68,40,FALSE))</f>
        <v>247</v>
      </c>
      <c r="H212" s="93"/>
      <c r="I212" s="93"/>
      <c r="J212" s="93"/>
      <c r="K212" s="104"/>
      <c r="L212" s="83"/>
    </row>
    <row r="213" spans="1:12" s="95" customFormat="1" ht="13.8" customHeight="1">
      <c r="A213" s="90"/>
      <c r="B213" s="140" t="s">
        <v>243</v>
      </c>
      <c r="C213" s="102"/>
      <c r="D213" s="78" t="s">
        <v>11</v>
      </c>
      <c r="E213" s="149" t="str">
        <f>IF(ISNA(VLOOKUP(B213,'S 2 H BRUT+NET'!$B$6:$AO$130,40,FALSE)),"",VLOOKUP(B213,'S 2 H BRUT+NET'!$B$6:$AO$130,40,FALSE))</f>
        <v/>
      </c>
      <c r="F213" s="150" t="str">
        <f>IF(ISNA(VLOOKUP(B213,'DAMES BRUT+ NET'!$B$6:$AO$78,40,FALSE)),"",VLOOKUP(B213,'DAMES BRUT+ NET'!$B$6:$AO$78,40,FALSE))</f>
        <v/>
      </c>
      <c r="G213" s="151">
        <f>IF(ISNA(VLOOKUP(B213,'S 3 H BRUT + NET'!$B$6:$AO$68,40,FALSE)),"",VLOOKUP(B213,'S 3 H BRUT + NET'!$B$6:$AO$68,40,FALSE))</f>
        <v>188</v>
      </c>
      <c r="H213" s="93"/>
      <c r="I213" s="93"/>
      <c r="J213" s="93"/>
      <c r="K213" s="104"/>
      <c r="L213" s="83"/>
    </row>
    <row r="214" spans="1:12" s="95" customFormat="1" ht="13.8" customHeight="1">
      <c r="A214" s="90"/>
      <c r="B214" s="140" t="s">
        <v>244</v>
      </c>
      <c r="C214" s="97"/>
      <c r="D214" s="78" t="s">
        <v>11</v>
      </c>
      <c r="E214" s="149" t="str">
        <f>IF(ISNA(VLOOKUP(B214,'S 2 H BRUT+NET'!$B$6:$AO$130,40,FALSE)),"",VLOOKUP(B214,'S 2 H BRUT+NET'!$B$6:$AO$130,40,FALSE))</f>
        <v/>
      </c>
      <c r="F214" s="150" t="str">
        <f>IF(ISNA(VLOOKUP(B214,'DAMES BRUT+ NET'!$B$6:$AO$78,40,FALSE)),"",VLOOKUP(B214,'DAMES BRUT+ NET'!$B$6:$AO$78,40,FALSE))</f>
        <v/>
      </c>
      <c r="G214" s="151">
        <f>IF(ISNA(VLOOKUP(B214,'S 3 H BRUT + NET'!$B$6:$AO$68,40,FALSE)),"",VLOOKUP(B214,'S 3 H BRUT + NET'!$B$6:$AO$68,40,FALSE))</f>
        <v>62</v>
      </c>
      <c r="H214" s="93"/>
      <c r="I214" s="93"/>
      <c r="J214" s="93"/>
      <c r="K214" s="104"/>
      <c r="L214" s="83"/>
    </row>
    <row r="215" spans="1:12" s="95" customFormat="1" ht="13.8" customHeight="1">
      <c r="A215" s="90"/>
      <c r="B215" s="140" t="s">
        <v>74</v>
      </c>
      <c r="C215" s="97"/>
      <c r="D215" s="78" t="s">
        <v>11</v>
      </c>
      <c r="E215" s="149" t="str">
        <f>IF(ISNA(VLOOKUP(B215,'S 2 H BRUT+NET'!$B$6:$AO$130,40,FALSE)),"",VLOOKUP(B215,'S 2 H BRUT+NET'!$B$6:$AO$130,40,FALSE))</f>
        <v/>
      </c>
      <c r="F215" s="150" t="str">
        <f>IF(ISNA(VLOOKUP(B215,'DAMES BRUT+ NET'!$B$6:$AO$78,40,FALSE)),"",VLOOKUP(B215,'DAMES BRUT+ NET'!$B$6:$AO$78,40,FALSE))</f>
        <v/>
      </c>
      <c r="G215" s="151">
        <f>IF(ISNA(VLOOKUP(B215,'S 3 H BRUT + NET'!$B$6:$AO$68,40,FALSE)),"",VLOOKUP(B215,'S 3 H BRUT + NET'!$B$6:$AO$68,40,FALSE))</f>
        <v>149</v>
      </c>
      <c r="H215" s="93"/>
      <c r="I215" s="93"/>
      <c r="J215" s="93"/>
      <c r="K215" s="104"/>
      <c r="L215" s="83"/>
    </row>
    <row r="216" spans="1:12" s="95" customFormat="1" ht="13.8" customHeight="1">
      <c r="A216" s="90"/>
      <c r="B216" s="139" t="s">
        <v>129</v>
      </c>
      <c r="C216" s="97"/>
      <c r="D216" s="78" t="s">
        <v>11</v>
      </c>
      <c r="E216" s="149" t="str">
        <f>IF(ISNA(VLOOKUP(B216,'S 2 H BRUT+NET'!$B$6:$AO$130,40,FALSE)),"",VLOOKUP(B216,'S 2 H BRUT+NET'!$B$6:$AO$130,40,FALSE))</f>
        <v/>
      </c>
      <c r="F216" s="150" t="str">
        <f>IF(ISNA(VLOOKUP(B216,'DAMES BRUT+ NET'!$B$6:$AO$78,40,FALSE)),"",VLOOKUP(B216,'DAMES BRUT+ NET'!$B$6:$AO$78,40,FALSE))</f>
        <v/>
      </c>
      <c r="G216" s="151">
        <f>IF(ISNA(VLOOKUP(B216,'S 3 H BRUT + NET'!$B$6:$AO$68,40,FALSE)),"",VLOOKUP(B216,'S 3 H BRUT + NET'!$B$6:$AO$68,40,FALSE))</f>
        <v>124</v>
      </c>
      <c r="H216" s="93"/>
      <c r="I216" s="93"/>
      <c r="J216" s="93"/>
      <c r="K216" s="104"/>
      <c r="L216" s="83"/>
    </row>
    <row r="217" spans="1:12" s="95" customFormat="1" ht="13.8" customHeight="1">
      <c r="A217" s="90"/>
      <c r="B217" s="141" t="s">
        <v>177</v>
      </c>
      <c r="C217" s="97"/>
      <c r="D217" s="78" t="s">
        <v>11</v>
      </c>
      <c r="E217" s="149" t="str">
        <f>IF(ISNA(VLOOKUP(B217,'S 2 H BRUT+NET'!$B$6:$AO$130,40,FALSE)),"",VLOOKUP(B217,'S 2 H BRUT+NET'!$B$6:$AO$130,40,FALSE))</f>
        <v/>
      </c>
      <c r="F217" s="150">
        <f>IF(ISNA(VLOOKUP(B217,'DAMES BRUT+ NET'!$B$6:$AO$78,40,FALSE)),"",VLOOKUP(B217,'DAMES BRUT+ NET'!$B$6:$AO$78,40,FALSE))</f>
        <v>54</v>
      </c>
      <c r="G217" s="151" t="str">
        <f>IF(ISNA(VLOOKUP(B217,'S 3 H BRUT + NET'!$B$6:$AO$68,40,FALSE)),"",VLOOKUP(B217,'S 3 H BRUT + NET'!$B$6:$AO$68,40,FALSE))</f>
        <v/>
      </c>
      <c r="H217" s="93"/>
      <c r="I217" s="93"/>
      <c r="J217" s="93"/>
      <c r="K217" s="104"/>
      <c r="L217" s="83"/>
    </row>
    <row r="218" spans="1:12" s="95" customFormat="1" ht="13.8" customHeight="1">
      <c r="A218" s="90"/>
      <c r="B218" s="141" t="s">
        <v>82</v>
      </c>
      <c r="C218" s="97"/>
      <c r="D218" s="78" t="s">
        <v>11</v>
      </c>
      <c r="E218" s="149" t="str">
        <f>IF(ISNA(VLOOKUP(B218,'S 2 H BRUT+NET'!$B$6:$AO$130,40,FALSE)),"",VLOOKUP(B218,'S 2 H BRUT+NET'!$B$6:$AO$130,40,FALSE))</f>
        <v/>
      </c>
      <c r="F218" s="150">
        <f>IF(ISNA(VLOOKUP(B218,'DAMES BRUT+ NET'!$B$6:$AO$78,40,FALSE)),"",VLOOKUP(B218,'DAMES BRUT+ NET'!$B$6:$AO$78,40,FALSE))</f>
        <v>29</v>
      </c>
      <c r="G218" s="151" t="str">
        <f>IF(ISNA(VLOOKUP(B218,'S 3 H BRUT + NET'!$B$6:$AO$68,40,FALSE)),"",VLOOKUP(B218,'S 3 H BRUT + NET'!$B$6:$AO$68,40,FALSE))</f>
        <v/>
      </c>
      <c r="H218" s="93"/>
      <c r="I218" s="93"/>
      <c r="J218" s="93"/>
      <c r="K218" s="104"/>
      <c r="L218" s="83"/>
    </row>
    <row r="219" spans="1:12" s="95" customFormat="1" ht="13.8" customHeight="1">
      <c r="A219" s="90"/>
      <c r="B219" s="138" t="s">
        <v>115</v>
      </c>
      <c r="C219" s="97"/>
      <c r="D219" s="117" t="s">
        <v>107</v>
      </c>
      <c r="E219" s="149">
        <f>IF(ISNA(VLOOKUP(B219,'S 2 H BRUT+NET'!$B$6:$AO$130,40,FALSE)),"",VLOOKUP(B219,'S 2 H BRUT+NET'!$B$6:$AO$130,40,FALSE))</f>
        <v>86</v>
      </c>
      <c r="F219" s="150" t="str">
        <f>IF(ISNA(VLOOKUP(B219,'DAMES BRUT+ NET'!$B$6:$AO$78,40,FALSE)),"",VLOOKUP(B219,'DAMES BRUT+ NET'!$B$6:$AO$78,40,FALSE))</f>
        <v/>
      </c>
      <c r="G219" s="151" t="str">
        <f>IF(ISNA(VLOOKUP(B219,'S 3 H BRUT + NET'!$B$6:$AO$68,40,FALSE)),"",VLOOKUP(B219,'S 3 H BRUT + NET'!$B$6:$AO$68,40,FALSE))</f>
        <v/>
      </c>
      <c r="H219" s="93"/>
      <c r="I219" s="93"/>
      <c r="J219" s="93"/>
      <c r="K219" s="104"/>
      <c r="L219" s="83"/>
    </row>
    <row r="220" spans="1:12" s="95" customFormat="1" ht="13.8" customHeight="1">
      <c r="A220" s="90"/>
      <c r="B220" s="138" t="s">
        <v>137</v>
      </c>
      <c r="C220" s="97"/>
      <c r="D220" s="117" t="s">
        <v>107</v>
      </c>
      <c r="E220" s="149">
        <f>IF(ISNA(VLOOKUP(B220,'S 2 H BRUT+NET'!$B$6:$AO$130,40,FALSE)),"",VLOOKUP(B220,'S 2 H BRUT+NET'!$B$6:$AO$130,40,FALSE))</f>
        <v>113</v>
      </c>
      <c r="F220" s="150" t="str">
        <f>IF(ISNA(VLOOKUP(B220,'DAMES BRUT+ NET'!$B$6:$AO$78,40,FALSE)),"",VLOOKUP(B220,'DAMES BRUT+ NET'!$B$6:$AO$78,40,FALSE))</f>
        <v/>
      </c>
      <c r="G220" s="151" t="str">
        <f>IF(ISNA(VLOOKUP(B220,'S 3 H BRUT + NET'!$B$6:$AO$68,40,FALSE)),"",VLOOKUP(B220,'S 3 H BRUT + NET'!$B$6:$AO$68,40,FALSE))</f>
        <v/>
      </c>
      <c r="H220" s="93"/>
      <c r="I220" s="93"/>
      <c r="J220" s="93"/>
      <c r="K220" s="104"/>
      <c r="L220" s="83"/>
    </row>
    <row r="221" spans="1:12" s="95" customFormat="1" ht="13.8" customHeight="1">
      <c r="A221" s="90"/>
      <c r="B221" s="138" t="s">
        <v>108</v>
      </c>
      <c r="C221" s="97"/>
      <c r="D221" s="117" t="s">
        <v>107</v>
      </c>
      <c r="E221" s="149">
        <f>IF(ISNA(VLOOKUP(B221,'S 2 H BRUT+NET'!$B$6:$AO$130,40,FALSE)),"",VLOOKUP(B221,'S 2 H BRUT+NET'!$B$6:$AO$130,40,FALSE))</f>
        <v>143</v>
      </c>
      <c r="F221" s="150" t="str">
        <f>IF(ISNA(VLOOKUP(B221,'DAMES BRUT+ NET'!$B$6:$AO$78,40,FALSE)),"",VLOOKUP(B221,'DAMES BRUT+ NET'!$B$6:$AO$78,40,FALSE))</f>
        <v/>
      </c>
      <c r="G221" s="151" t="str">
        <f>IF(ISNA(VLOOKUP(B221,'S 3 H BRUT + NET'!$B$6:$AO$68,40,FALSE)),"",VLOOKUP(B221,'S 3 H BRUT + NET'!$B$6:$AO$68,40,FALSE))</f>
        <v/>
      </c>
      <c r="H221" s="93"/>
      <c r="I221" s="93"/>
      <c r="J221" s="93"/>
      <c r="K221" s="104"/>
      <c r="L221" s="83"/>
    </row>
    <row r="222" spans="1:12" s="95" customFormat="1" ht="13.8" customHeight="1">
      <c r="A222" s="90"/>
      <c r="B222" s="138" t="s">
        <v>170</v>
      </c>
      <c r="C222" s="97"/>
      <c r="D222" s="117" t="s">
        <v>107</v>
      </c>
      <c r="E222" s="149">
        <f>IF(ISNA(VLOOKUP(B222,'S 2 H BRUT+NET'!$B$6:$AO$130,40,FALSE)),"",VLOOKUP(B222,'S 2 H BRUT+NET'!$B$6:$AO$130,40,FALSE))</f>
        <v>142</v>
      </c>
      <c r="F222" s="150" t="str">
        <f>IF(ISNA(VLOOKUP(B222,'DAMES BRUT+ NET'!$B$6:$AO$78,40,FALSE)),"",VLOOKUP(B222,'DAMES BRUT+ NET'!$B$6:$AO$78,40,FALSE))</f>
        <v/>
      </c>
      <c r="G222" s="151" t="str">
        <f>IF(ISNA(VLOOKUP(B222,'S 3 H BRUT + NET'!$B$6:$AO$68,40,FALSE)),"",VLOOKUP(B222,'S 3 H BRUT + NET'!$B$6:$AO$68,40,FALSE))</f>
        <v/>
      </c>
      <c r="H222" s="93"/>
      <c r="I222" s="93"/>
      <c r="J222" s="93"/>
      <c r="K222" s="104"/>
      <c r="L222" s="83"/>
    </row>
    <row r="223" spans="1:12" s="95" customFormat="1" ht="13.8" customHeight="1">
      <c r="A223" s="90"/>
      <c r="B223" s="138" t="s">
        <v>138</v>
      </c>
      <c r="C223" s="97"/>
      <c r="D223" s="117" t="s">
        <v>107</v>
      </c>
      <c r="E223" s="149">
        <f>IF(ISNA(VLOOKUP(B223,'S 2 H BRUT+NET'!$B$6:$AO$130,40,FALSE)),"",VLOOKUP(B223,'S 2 H BRUT+NET'!$B$6:$AO$130,40,FALSE))</f>
        <v>41</v>
      </c>
      <c r="F223" s="150" t="str">
        <f>IF(ISNA(VLOOKUP(B223,'DAMES BRUT+ NET'!$B$6:$AO$78,40,FALSE)),"",VLOOKUP(B223,'DAMES BRUT+ NET'!$B$6:$AO$78,40,FALSE))</f>
        <v/>
      </c>
      <c r="G223" s="151" t="str">
        <f>IF(ISNA(VLOOKUP(B223,'S 3 H BRUT + NET'!$B$6:$AO$68,40,FALSE)),"",VLOOKUP(B223,'S 3 H BRUT + NET'!$B$6:$AO$68,40,FALSE))</f>
        <v/>
      </c>
      <c r="H223" s="93"/>
      <c r="I223" s="93"/>
      <c r="J223" s="93"/>
      <c r="K223" s="104"/>
      <c r="L223" s="83"/>
    </row>
    <row r="224" spans="1:12" s="95" customFormat="1" ht="13.8" customHeight="1">
      <c r="A224" s="90"/>
      <c r="B224" s="138" t="s">
        <v>191</v>
      </c>
      <c r="C224" s="97"/>
      <c r="D224" s="117" t="s">
        <v>107</v>
      </c>
      <c r="E224" s="149">
        <f>IF(ISNA(VLOOKUP(B224,'S 2 H BRUT+NET'!$B$6:$AO$130,40,FALSE)),"",VLOOKUP(B224,'S 2 H BRUT+NET'!$B$6:$AO$130,40,FALSE))</f>
        <v>78</v>
      </c>
      <c r="F224" s="150" t="str">
        <f>IF(ISNA(VLOOKUP(B224,'DAMES BRUT+ NET'!$B$6:$AO$78,40,FALSE)),"",VLOOKUP(B224,'DAMES BRUT+ NET'!$B$6:$AO$78,40,FALSE))</f>
        <v/>
      </c>
      <c r="G224" s="151" t="str">
        <f>IF(ISNA(VLOOKUP(B224,'S 3 H BRUT + NET'!$B$6:$AO$68,40,FALSE)),"",VLOOKUP(B224,'S 3 H BRUT + NET'!$B$6:$AO$68,40,FALSE))</f>
        <v/>
      </c>
      <c r="H224" s="93"/>
      <c r="I224" s="93"/>
      <c r="J224" s="93"/>
      <c r="K224" s="104"/>
      <c r="L224" s="83"/>
    </row>
    <row r="225" spans="1:12" s="95" customFormat="1" ht="13.8" customHeight="1">
      <c r="A225" s="90"/>
      <c r="B225" s="138" t="s">
        <v>201</v>
      </c>
      <c r="C225" s="97"/>
      <c r="D225" s="117" t="s">
        <v>107</v>
      </c>
      <c r="E225" s="149">
        <f>IF(ISNA(VLOOKUP(B225,'S 2 H BRUT+NET'!$B$6:$AO$130,40,FALSE)),"",VLOOKUP(B225,'S 2 H BRUT+NET'!$B$6:$AO$130,40,FALSE))</f>
        <v>51</v>
      </c>
      <c r="F225" s="150" t="str">
        <f>IF(ISNA(VLOOKUP(B225,'DAMES BRUT+ NET'!$B$6:$AO$78,40,FALSE)),"",VLOOKUP(B225,'DAMES BRUT+ NET'!$B$6:$AO$78,40,FALSE))</f>
        <v/>
      </c>
      <c r="G225" s="151" t="str">
        <f>IF(ISNA(VLOOKUP(B225,'S 3 H BRUT + NET'!$B$6:$AO$68,40,FALSE)),"",VLOOKUP(B225,'S 3 H BRUT + NET'!$B$6:$AO$68,40,FALSE))</f>
        <v/>
      </c>
      <c r="H225" s="93"/>
      <c r="I225" s="93"/>
      <c r="J225" s="93"/>
      <c r="K225" s="104"/>
      <c r="L225" s="83"/>
    </row>
    <row r="226" spans="1:12" s="95" customFormat="1" ht="13.8" customHeight="1">
      <c r="A226" s="90"/>
      <c r="B226" s="138" t="s">
        <v>203</v>
      </c>
      <c r="C226" s="97"/>
      <c r="D226" s="117" t="s">
        <v>107</v>
      </c>
      <c r="E226" s="149">
        <f>IF(ISNA(VLOOKUP(B226,'S 2 H BRUT+NET'!$B$6:$AO$130,40,FALSE)),"",VLOOKUP(B226,'S 2 H BRUT+NET'!$B$6:$AO$130,40,FALSE))</f>
        <v>89</v>
      </c>
      <c r="F226" s="150" t="str">
        <f>IF(ISNA(VLOOKUP(B226,'DAMES BRUT+ NET'!$B$6:$AO$78,40,FALSE)),"",VLOOKUP(B226,'DAMES BRUT+ NET'!$B$6:$AO$78,40,FALSE))</f>
        <v/>
      </c>
      <c r="G226" s="151" t="str">
        <f>IF(ISNA(VLOOKUP(B226,'S 3 H BRUT + NET'!$B$6:$AO$68,40,FALSE)),"",VLOOKUP(B226,'S 3 H BRUT + NET'!$B$6:$AO$68,40,FALSE))</f>
        <v/>
      </c>
      <c r="H226" s="93"/>
      <c r="I226" s="93"/>
      <c r="J226" s="93"/>
      <c r="K226" s="104"/>
      <c r="L226" s="83"/>
    </row>
    <row r="227" spans="1:12" s="95" customFormat="1" ht="13.8" customHeight="1">
      <c r="A227" s="90"/>
      <c r="B227" s="138" t="s">
        <v>269</v>
      </c>
      <c r="C227" s="97"/>
      <c r="D227" s="117" t="s">
        <v>107</v>
      </c>
      <c r="E227" s="149">
        <f>IF(ISNA(VLOOKUP(B227,'S 2 H BRUT+NET'!$B$6:$AO$130,40,FALSE)),"",VLOOKUP(B227,'S 2 H BRUT+NET'!$B$6:$AO$130,40,FALSE))</f>
        <v>44</v>
      </c>
      <c r="F227" s="150" t="str">
        <f>IF(ISNA(VLOOKUP(B227,'DAMES BRUT+ NET'!$B$6:$AO$78,40,FALSE)),"",VLOOKUP(B227,'DAMES BRUT+ NET'!$B$6:$AO$78,40,FALSE))</f>
        <v/>
      </c>
      <c r="G227" s="151" t="str">
        <f>IF(ISNA(VLOOKUP(B227,'S 3 H BRUT + NET'!$B$6:$AO$68,40,FALSE)),"",VLOOKUP(B227,'S 3 H BRUT + NET'!$B$6:$AO$68,40,FALSE))</f>
        <v/>
      </c>
      <c r="H227" s="93"/>
      <c r="I227" s="93"/>
      <c r="J227" s="93"/>
      <c r="K227" s="104"/>
      <c r="L227" s="83"/>
    </row>
    <row r="228" spans="1:12" s="95" customFormat="1" ht="13.8" customHeight="1">
      <c r="A228" s="90"/>
      <c r="B228" s="142" t="s">
        <v>345</v>
      </c>
      <c r="C228" s="36"/>
      <c r="D228" s="71" t="s">
        <v>107</v>
      </c>
      <c r="E228" s="149">
        <f>IF(ISNA(VLOOKUP(B228,'S 2 H BRUT+NET'!$B$6:$AO$130,40,FALSE)),"",VLOOKUP(B228,'S 2 H BRUT+NET'!$B$6:$AO$130,40,FALSE))</f>
        <v>100</v>
      </c>
      <c r="F228" s="150" t="str">
        <f>IF(ISNA(VLOOKUP(B228,'DAMES BRUT+ NET'!$B$6:$AO$78,40,FALSE)),"",VLOOKUP(B228,'DAMES BRUT+ NET'!$B$6:$AO$78,40,FALSE))</f>
        <v/>
      </c>
      <c r="G228" s="151" t="str">
        <f>IF(ISNA(VLOOKUP(B228,'S 3 H BRUT + NET'!$B$6:$AO$68,40,FALSE)),"",VLOOKUP(B228,'S 3 H BRUT + NET'!$B$6:$AO$68,40,FALSE))</f>
        <v/>
      </c>
      <c r="H228" s="93"/>
      <c r="I228" s="93"/>
      <c r="J228" s="93"/>
      <c r="K228" s="104"/>
      <c r="L228" s="83"/>
    </row>
    <row r="229" spans="1:12" s="95" customFormat="1" ht="13.8" customHeight="1">
      <c r="A229" s="90"/>
      <c r="B229" s="138" t="s">
        <v>346</v>
      </c>
      <c r="C229" s="36"/>
      <c r="D229" s="71" t="s">
        <v>107</v>
      </c>
      <c r="E229" s="149">
        <f>IF(ISNA(VLOOKUP(B229,'S 2 H BRUT+NET'!$B$6:$AO$130,40,FALSE)),"",VLOOKUP(B229,'S 2 H BRUT+NET'!$B$6:$AO$130,40,FALSE))</f>
        <v>50</v>
      </c>
      <c r="F229" s="150" t="str">
        <f>IF(ISNA(VLOOKUP(B229,'DAMES BRUT+ NET'!$B$6:$AO$78,40,FALSE)),"",VLOOKUP(B229,'DAMES BRUT+ NET'!$B$6:$AO$78,40,FALSE))</f>
        <v/>
      </c>
      <c r="G229" s="151" t="str">
        <f>IF(ISNA(VLOOKUP(B229,'S 3 H BRUT + NET'!$B$6:$AO$68,40,FALSE)),"",VLOOKUP(B229,'S 3 H BRUT + NET'!$B$6:$AO$68,40,FALSE))</f>
        <v/>
      </c>
      <c r="H229" s="93"/>
      <c r="I229" s="93"/>
      <c r="J229" s="93"/>
      <c r="K229" s="104"/>
      <c r="L229" s="83"/>
    </row>
    <row r="230" spans="1:12" s="95" customFormat="1" ht="13.8" customHeight="1">
      <c r="A230" s="90"/>
      <c r="B230" s="142" t="s">
        <v>347</v>
      </c>
      <c r="C230" s="36"/>
      <c r="D230" s="71" t="s">
        <v>107</v>
      </c>
      <c r="E230" s="149">
        <f>IF(ISNA(VLOOKUP(B230,'S 2 H BRUT+NET'!$B$6:$AO$130,40,FALSE)),"",VLOOKUP(B230,'S 2 H BRUT+NET'!$B$6:$AO$130,40,FALSE))</f>
        <v>0</v>
      </c>
      <c r="F230" s="150" t="str">
        <f>IF(ISNA(VLOOKUP(B230,'DAMES BRUT+ NET'!$B$6:$AO$78,40,FALSE)),"",VLOOKUP(B230,'DAMES BRUT+ NET'!$B$6:$AO$78,40,FALSE))</f>
        <v/>
      </c>
      <c r="G230" s="151" t="str">
        <f>IF(ISNA(VLOOKUP(B230,'S 3 H BRUT + NET'!$B$6:$AO$68,40,FALSE)),"",VLOOKUP(B230,'S 3 H BRUT + NET'!$B$6:$AO$68,40,FALSE))</f>
        <v/>
      </c>
      <c r="H230" s="93"/>
      <c r="I230" s="93"/>
      <c r="J230" s="93"/>
      <c r="K230" s="104"/>
      <c r="L230" s="83"/>
    </row>
    <row r="231" spans="1:12" s="95" customFormat="1" ht="13.8" customHeight="1">
      <c r="A231" s="90"/>
      <c r="B231" s="144" t="s">
        <v>149</v>
      </c>
      <c r="C231" s="97"/>
      <c r="D231" s="117" t="s">
        <v>107</v>
      </c>
      <c r="E231" s="149" t="str">
        <f>IF(ISNA(VLOOKUP(B231,'S 2 H BRUT+NET'!$B$6:$AO$130,40,FALSE)),"",VLOOKUP(B231,'S 2 H BRUT+NET'!$B$6:$AO$130,40,FALSE))</f>
        <v/>
      </c>
      <c r="F231" s="150" t="str">
        <f>IF(ISNA(VLOOKUP(B231,'DAMES BRUT+ NET'!$B$6:$AO$78,40,FALSE)),"",VLOOKUP(B231,'DAMES BRUT+ NET'!$B$6:$AO$78,40,FALSE))</f>
        <v/>
      </c>
      <c r="G231" s="151">
        <f>IF(ISNA(VLOOKUP(B231,'S 3 H BRUT + NET'!$B$6:$AO$68,40,FALSE)),"",VLOOKUP(B231,'S 3 H BRUT + NET'!$B$6:$AO$68,40,FALSE))</f>
        <v>0</v>
      </c>
      <c r="H231" s="93"/>
      <c r="I231" s="93"/>
      <c r="J231" s="93"/>
      <c r="K231" s="104"/>
      <c r="L231" s="83"/>
    </row>
    <row r="232" spans="1:12" s="95" customFormat="1" ht="13.8" customHeight="1">
      <c r="A232" s="90"/>
      <c r="B232" s="145" t="s">
        <v>127</v>
      </c>
      <c r="C232" s="97"/>
      <c r="D232" s="117" t="s">
        <v>107</v>
      </c>
      <c r="E232" s="149" t="str">
        <f>IF(ISNA(VLOOKUP(B232,'S 2 H BRUT+NET'!$B$6:$AO$130,40,FALSE)),"",VLOOKUP(B232,'S 2 H BRUT+NET'!$B$6:$AO$130,40,FALSE))</f>
        <v/>
      </c>
      <c r="F232" s="150">
        <f>IF(ISNA(VLOOKUP(B232,'DAMES BRUT+ NET'!$B$6:$AO$78,40,FALSE)),"",VLOOKUP(B232,'DAMES BRUT+ NET'!$B$6:$AO$78,40,FALSE))</f>
        <v>116</v>
      </c>
      <c r="G232" s="151" t="str">
        <f>IF(ISNA(VLOOKUP(B232,'S 3 H BRUT + NET'!$B$6:$AO$68,40,FALSE)),"",VLOOKUP(B232,'S 3 H BRUT + NET'!$B$6:$AO$68,40,FALSE))</f>
        <v/>
      </c>
      <c r="H232" s="93"/>
      <c r="I232" s="93"/>
      <c r="J232" s="93"/>
      <c r="K232" s="104"/>
      <c r="L232" s="83"/>
    </row>
    <row r="233" spans="1:12" s="95" customFormat="1" ht="13.8" customHeight="1">
      <c r="A233" s="90"/>
      <c r="B233" s="141" t="s">
        <v>106</v>
      </c>
      <c r="C233" s="97"/>
      <c r="D233" s="117" t="s">
        <v>107</v>
      </c>
      <c r="E233" s="149" t="str">
        <f>IF(ISNA(VLOOKUP(B233,'S 2 H BRUT+NET'!$B$6:$AO$130,40,FALSE)),"",VLOOKUP(B233,'S 2 H BRUT+NET'!$B$6:$AO$130,40,FALSE))</f>
        <v/>
      </c>
      <c r="F233" s="150">
        <f>IF(ISNA(VLOOKUP(B233,'DAMES BRUT+ NET'!$B$6:$AO$78,40,FALSE)),"",VLOOKUP(B233,'DAMES BRUT+ NET'!$B$6:$AO$78,40,FALSE))</f>
        <v>64</v>
      </c>
      <c r="G233" s="151" t="str">
        <f>IF(ISNA(VLOOKUP(B233,'S 3 H BRUT + NET'!$B$6:$AO$68,40,FALSE)),"",VLOOKUP(B233,'S 3 H BRUT + NET'!$B$6:$AO$68,40,FALSE))</f>
        <v/>
      </c>
      <c r="H233" s="93"/>
      <c r="I233" s="93"/>
      <c r="J233" s="93"/>
      <c r="K233" s="104"/>
      <c r="L233" s="83"/>
    </row>
    <row r="234" spans="1:12" s="95" customFormat="1" ht="13.8" customHeight="1">
      <c r="A234" s="90"/>
      <c r="B234" s="141" t="s">
        <v>105</v>
      </c>
      <c r="C234" s="97"/>
      <c r="D234" s="117" t="s">
        <v>107</v>
      </c>
      <c r="E234" s="149" t="str">
        <f>IF(ISNA(VLOOKUP(B234,'S 2 H BRUT+NET'!$B$6:$AO$130,40,FALSE)),"",VLOOKUP(B234,'S 2 H BRUT+NET'!$B$6:$AO$130,40,FALSE))</f>
        <v/>
      </c>
      <c r="F234" s="150">
        <f>IF(ISNA(VLOOKUP(B234,'DAMES BRUT+ NET'!$B$6:$AO$78,40,FALSE)),"",VLOOKUP(B234,'DAMES BRUT+ NET'!$B$6:$AO$78,40,FALSE))</f>
        <v>204</v>
      </c>
      <c r="G234" s="151" t="str">
        <f>IF(ISNA(VLOOKUP(B234,'S 3 H BRUT + NET'!$B$6:$AO$68,40,FALSE)),"",VLOOKUP(B234,'S 3 H BRUT + NET'!$B$6:$AO$68,40,FALSE))</f>
        <v/>
      </c>
      <c r="H234" s="98">
        <f>SUM(LARGE(E219:E249,1)+(LARGE(E219:E249,2)+(LARGE(E219:E249,3))))</f>
        <v>398</v>
      </c>
      <c r="I234" s="99">
        <f>SUM(LARGE(F219:F248,1))</f>
        <v>224</v>
      </c>
      <c r="J234" s="100">
        <f>SUM(LARGE(G219:G248,1))</f>
        <v>0</v>
      </c>
      <c r="K234" s="101">
        <f t="shared" ref="K234" si="7">H234+I234+J234</f>
        <v>622</v>
      </c>
      <c r="L234" s="83">
        <f>RANK(K234,$K$19:$K$275,0)</f>
        <v>10</v>
      </c>
    </row>
    <row r="235" spans="1:12" s="95" customFormat="1" ht="13.8" customHeight="1">
      <c r="A235" s="90"/>
      <c r="B235" s="141" t="s">
        <v>153</v>
      </c>
      <c r="C235" s="97"/>
      <c r="D235" s="117" t="s">
        <v>107</v>
      </c>
      <c r="E235" s="149" t="str">
        <f>IF(ISNA(VLOOKUP(B235,'S 2 H BRUT+NET'!$B$6:$AO$130,40,FALSE)),"",VLOOKUP(B235,'S 2 H BRUT+NET'!$B$6:$AO$130,40,FALSE))</f>
        <v/>
      </c>
      <c r="F235" s="150">
        <f>IF(ISNA(VLOOKUP(B235,'DAMES BRUT+ NET'!$B$6:$AO$78,40,FALSE)),"",VLOOKUP(B235,'DAMES BRUT+ NET'!$B$6:$AO$78,40,FALSE))</f>
        <v>73</v>
      </c>
      <c r="G235" s="151" t="str">
        <f>IF(ISNA(VLOOKUP(B235,'S 3 H BRUT + NET'!$B$6:$AO$68,40,FALSE)),"",VLOOKUP(B235,'S 3 H BRUT + NET'!$B$6:$AO$68,40,FALSE))</f>
        <v/>
      </c>
      <c r="H235" s="93"/>
      <c r="I235" s="93"/>
      <c r="J235" s="93"/>
      <c r="K235" s="104"/>
      <c r="L235" s="83"/>
    </row>
    <row r="236" spans="1:12" s="95" customFormat="1" ht="13.8" customHeight="1">
      <c r="A236" s="90"/>
      <c r="B236" s="141" t="s">
        <v>126</v>
      </c>
      <c r="C236" s="97"/>
      <c r="D236" s="117" t="s">
        <v>107</v>
      </c>
      <c r="E236" s="149" t="str">
        <f>IF(ISNA(VLOOKUP(B236,'S 2 H BRUT+NET'!$B$6:$AO$130,40,FALSE)),"",VLOOKUP(B236,'S 2 H BRUT+NET'!$B$6:$AO$130,40,FALSE))</f>
        <v/>
      </c>
      <c r="F236" s="150">
        <f>IF(ISNA(VLOOKUP(B236,'DAMES BRUT+ NET'!$B$6:$AO$78,40,FALSE)),"",VLOOKUP(B236,'DAMES BRUT+ NET'!$B$6:$AO$78,40,FALSE))</f>
        <v>77</v>
      </c>
      <c r="G236" s="151" t="str">
        <f>IF(ISNA(VLOOKUP(B236,'S 3 H BRUT + NET'!$B$6:$AO$68,40,FALSE)),"",VLOOKUP(B236,'S 3 H BRUT + NET'!$B$6:$AO$68,40,FALSE))</f>
        <v/>
      </c>
      <c r="H236" s="93"/>
      <c r="I236" s="93"/>
      <c r="J236" s="93"/>
      <c r="K236" s="104"/>
      <c r="L236" s="83"/>
    </row>
    <row r="237" spans="1:12" s="95" customFormat="1" ht="13.8" customHeight="1">
      <c r="A237" s="90"/>
      <c r="B237" s="141" t="s">
        <v>124</v>
      </c>
      <c r="C237" s="97"/>
      <c r="D237" s="117" t="s">
        <v>107</v>
      </c>
      <c r="E237" s="149" t="str">
        <f>IF(ISNA(VLOOKUP(B237,'S 2 H BRUT+NET'!$B$6:$AO$130,40,FALSE)),"",VLOOKUP(B237,'S 2 H BRUT+NET'!$B$6:$AO$130,40,FALSE))</f>
        <v/>
      </c>
      <c r="F237" s="150">
        <f>IF(ISNA(VLOOKUP(B237,'DAMES BRUT+ NET'!$B$6:$AO$78,40,FALSE)),"",VLOOKUP(B237,'DAMES BRUT+ NET'!$B$6:$AO$78,40,FALSE))</f>
        <v>39</v>
      </c>
      <c r="G237" s="151" t="str">
        <f>IF(ISNA(VLOOKUP(B237,'S 3 H BRUT + NET'!$B$6:$AO$68,40,FALSE)),"",VLOOKUP(B237,'S 3 H BRUT + NET'!$B$6:$AO$68,40,FALSE))</f>
        <v/>
      </c>
      <c r="H237" s="93"/>
      <c r="I237" s="93"/>
      <c r="J237" s="93"/>
      <c r="K237" s="104"/>
      <c r="L237" s="83"/>
    </row>
    <row r="238" spans="1:12" s="95" customFormat="1" ht="13.8" customHeight="1">
      <c r="A238" s="90"/>
      <c r="B238" s="141" t="s">
        <v>145</v>
      </c>
      <c r="C238" s="97"/>
      <c r="D238" s="117" t="s">
        <v>107</v>
      </c>
      <c r="E238" s="149" t="str">
        <f>IF(ISNA(VLOOKUP(B238,'S 2 H BRUT+NET'!$B$6:$AO$130,40,FALSE)),"",VLOOKUP(B238,'S 2 H BRUT+NET'!$B$6:$AO$130,40,FALSE))</f>
        <v/>
      </c>
      <c r="F238" s="150">
        <f>IF(ISNA(VLOOKUP(B238,'DAMES BRUT+ NET'!$B$6:$AO$78,40,FALSE)),"",VLOOKUP(B238,'DAMES BRUT+ NET'!$B$6:$AO$78,40,FALSE))</f>
        <v>57</v>
      </c>
      <c r="G238" s="151" t="str">
        <f>IF(ISNA(VLOOKUP(B238,'S 3 H BRUT + NET'!$B$6:$AO$68,40,FALSE)),"",VLOOKUP(B238,'S 3 H BRUT + NET'!$B$6:$AO$68,40,FALSE))</f>
        <v/>
      </c>
      <c r="H238" s="93"/>
      <c r="I238" s="93"/>
      <c r="J238" s="93"/>
      <c r="K238" s="104"/>
      <c r="L238" s="83"/>
    </row>
    <row r="239" spans="1:12" s="95" customFormat="1" ht="13.8" customHeight="1">
      <c r="A239" s="90"/>
      <c r="B239" s="141" t="s">
        <v>125</v>
      </c>
      <c r="C239" s="97"/>
      <c r="D239" s="71" t="s">
        <v>107</v>
      </c>
      <c r="E239" s="149" t="str">
        <f>IF(ISNA(VLOOKUP(B239,'S 2 H BRUT+NET'!$B$6:$AO$130,40,FALSE)),"",VLOOKUP(B239,'S 2 H BRUT+NET'!$B$6:$AO$130,40,FALSE))</f>
        <v/>
      </c>
      <c r="F239" s="150">
        <f>IF(ISNA(VLOOKUP(B239,'DAMES BRUT+ NET'!$B$6:$AO$78,40,FALSE)),"",VLOOKUP(B239,'DAMES BRUT+ NET'!$B$6:$AO$78,40,FALSE))</f>
        <v>23</v>
      </c>
      <c r="G239" s="151" t="str">
        <f>IF(ISNA(VLOOKUP(B239,'S 3 H BRUT + NET'!$B$6:$AO$68,40,FALSE)),"",VLOOKUP(B239,'S 3 H BRUT + NET'!$B$6:$AO$68,40,FALSE))</f>
        <v/>
      </c>
      <c r="H239" s="93"/>
      <c r="I239" s="93"/>
      <c r="J239" s="93"/>
      <c r="K239" s="104"/>
      <c r="L239" s="83"/>
    </row>
    <row r="240" spans="1:12" s="95" customFormat="1" ht="13.8" customHeight="1">
      <c r="A240" s="90"/>
      <c r="B240" s="141" t="s">
        <v>154</v>
      </c>
      <c r="C240" s="97"/>
      <c r="D240" s="71" t="s">
        <v>107</v>
      </c>
      <c r="E240" s="149" t="str">
        <f>IF(ISNA(VLOOKUP(B240,'S 2 H BRUT+NET'!$B$6:$AO$130,40,FALSE)),"",VLOOKUP(B240,'S 2 H BRUT+NET'!$B$6:$AO$130,40,FALSE))</f>
        <v/>
      </c>
      <c r="F240" s="150">
        <f>IF(ISNA(VLOOKUP(B240,'DAMES BRUT+ NET'!$B$6:$AO$78,40,FALSE)),"",VLOOKUP(B240,'DAMES BRUT+ NET'!$B$6:$AO$78,40,FALSE))</f>
        <v>59</v>
      </c>
      <c r="G240" s="151" t="str">
        <f>IF(ISNA(VLOOKUP(B240,'S 3 H BRUT + NET'!$B$6:$AO$68,40,FALSE)),"",VLOOKUP(B240,'S 3 H BRUT + NET'!$B$6:$AO$68,40,FALSE))</f>
        <v/>
      </c>
      <c r="H240" s="93"/>
      <c r="I240" s="93"/>
      <c r="J240" s="93"/>
      <c r="K240" s="104"/>
      <c r="L240" s="83"/>
    </row>
    <row r="241" spans="1:12" s="95" customFormat="1" ht="13.8" customHeight="1">
      <c r="A241" s="90"/>
      <c r="B241" s="141" t="s">
        <v>146</v>
      </c>
      <c r="C241" s="97"/>
      <c r="D241" s="71" t="s">
        <v>107</v>
      </c>
      <c r="E241" s="149" t="str">
        <f>IF(ISNA(VLOOKUP(B241,'S 2 H BRUT+NET'!$B$6:$AO$130,40,FALSE)),"",VLOOKUP(B241,'S 2 H BRUT+NET'!$B$6:$AO$130,40,FALSE))</f>
        <v/>
      </c>
      <c r="F241" s="150">
        <f>IF(ISNA(VLOOKUP(B241,'DAMES BRUT+ NET'!$B$6:$AO$78,40,FALSE)),"",VLOOKUP(B241,'DAMES BRUT+ NET'!$B$6:$AO$78,40,FALSE))</f>
        <v>52</v>
      </c>
      <c r="G241" s="151" t="str">
        <f>IF(ISNA(VLOOKUP(B241,'S 3 H BRUT + NET'!$B$6:$AO$68,40,FALSE)),"",VLOOKUP(B241,'S 3 H BRUT + NET'!$B$6:$AO$68,40,FALSE))</f>
        <v/>
      </c>
      <c r="H241" s="93"/>
      <c r="I241" s="93"/>
      <c r="J241" s="93"/>
      <c r="K241" s="104"/>
      <c r="L241" s="83"/>
    </row>
    <row r="242" spans="1:12" s="95" customFormat="1" ht="13.8" customHeight="1">
      <c r="A242" s="90"/>
      <c r="B242" s="141" t="s">
        <v>171</v>
      </c>
      <c r="C242" s="36"/>
      <c r="D242" s="117" t="s">
        <v>107</v>
      </c>
      <c r="E242" s="149" t="str">
        <f>IF(ISNA(VLOOKUP(B242,'S 2 H BRUT+NET'!$B$6:$AO$130,40,FALSE)),"",VLOOKUP(B242,'S 2 H BRUT+NET'!$B$6:$AO$130,40,FALSE))</f>
        <v/>
      </c>
      <c r="F242" s="150">
        <f>IF(ISNA(VLOOKUP(B242,'DAMES BRUT+ NET'!$B$6:$AO$78,40,FALSE)),"",VLOOKUP(B242,'DAMES BRUT+ NET'!$B$6:$AO$78,40,FALSE))</f>
        <v>43</v>
      </c>
      <c r="G242" s="151" t="str">
        <f>IF(ISNA(VLOOKUP(B242,'S 3 H BRUT + NET'!$B$6:$AO$68,40,FALSE)),"",VLOOKUP(B242,'S 3 H BRUT + NET'!$B$6:$AO$68,40,FALSE))</f>
        <v/>
      </c>
      <c r="H242" s="93"/>
      <c r="I242" s="93"/>
      <c r="J242" s="93"/>
      <c r="K242" s="104"/>
      <c r="L242" s="83"/>
    </row>
    <row r="243" spans="1:12" s="95" customFormat="1" ht="13.8" customHeight="1">
      <c r="A243" s="90"/>
      <c r="B243" s="141" t="s">
        <v>172</v>
      </c>
      <c r="C243" s="36"/>
      <c r="D243" s="117" t="s">
        <v>107</v>
      </c>
      <c r="E243" s="149" t="str">
        <f>IF(ISNA(VLOOKUP(B243,'S 2 H BRUT+NET'!$B$6:$AO$130,40,FALSE)),"",VLOOKUP(B243,'S 2 H BRUT+NET'!$B$6:$AO$130,40,FALSE))</f>
        <v/>
      </c>
      <c r="F243" s="150">
        <f>IF(ISNA(VLOOKUP(B243,'DAMES BRUT+ NET'!$B$6:$AO$78,40,FALSE)),"",VLOOKUP(B243,'DAMES BRUT+ NET'!$B$6:$AO$78,40,FALSE))</f>
        <v>40</v>
      </c>
      <c r="G243" s="151" t="str">
        <f>IF(ISNA(VLOOKUP(B243,'S 3 H BRUT + NET'!$B$6:$AO$68,40,FALSE)),"",VLOOKUP(B243,'S 3 H BRUT + NET'!$B$6:$AO$68,40,FALSE))</f>
        <v/>
      </c>
      <c r="H243" s="93"/>
      <c r="I243" s="93"/>
      <c r="J243" s="93"/>
      <c r="K243" s="104"/>
      <c r="L243" s="83"/>
    </row>
    <row r="244" spans="1:12" s="95" customFormat="1" ht="13.8" customHeight="1">
      <c r="A244" s="90"/>
      <c r="B244" s="141" t="s">
        <v>204</v>
      </c>
      <c r="C244" s="36"/>
      <c r="D244" s="117" t="s">
        <v>107</v>
      </c>
      <c r="E244" s="149" t="str">
        <f>IF(ISNA(VLOOKUP(B244,'S 2 H BRUT+NET'!$B$6:$AO$130,40,FALSE)),"",VLOOKUP(B244,'S 2 H BRUT+NET'!$B$6:$AO$130,40,FALSE))</f>
        <v/>
      </c>
      <c r="F244" s="150">
        <f>IF(ISNA(VLOOKUP(B244,'DAMES BRUT+ NET'!$B$6:$AO$78,40,FALSE)),"",VLOOKUP(B244,'DAMES BRUT+ NET'!$B$6:$AO$78,40,FALSE))</f>
        <v>40</v>
      </c>
      <c r="G244" s="151" t="str">
        <f>IF(ISNA(VLOOKUP(B244,'S 3 H BRUT + NET'!$B$6:$AO$68,40,FALSE)),"",VLOOKUP(B244,'S 3 H BRUT + NET'!$B$6:$AO$68,40,FALSE))</f>
        <v/>
      </c>
      <c r="H244" s="93"/>
      <c r="I244" s="93"/>
      <c r="J244" s="93"/>
      <c r="K244" s="104"/>
      <c r="L244" s="83"/>
    </row>
    <row r="245" spans="1:12" s="95" customFormat="1" ht="13.8" customHeight="1">
      <c r="A245" s="90"/>
      <c r="B245" s="141" t="s">
        <v>173</v>
      </c>
      <c r="C245" s="36"/>
      <c r="D245" s="117" t="s">
        <v>107</v>
      </c>
      <c r="E245" s="149" t="str">
        <f>IF(ISNA(VLOOKUP(B245,'S 2 H BRUT+NET'!$B$6:$AO$130,40,FALSE)),"",VLOOKUP(B245,'S 2 H BRUT+NET'!$B$6:$AO$130,40,FALSE))</f>
        <v/>
      </c>
      <c r="F245" s="150">
        <f>IF(ISNA(VLOOKUP(B245,'DAMES BRUT+ NET'!$B$6:$AO$78,40,FALSE)),"",VLOOKUP(B245,'DAMES BRUT+ NET'!$B$6:$AO$78,40,FALSE))</f>
        <v>224</v>
      </c>
      <c r="G245" s="151" t="str">
        <f>IF(ISNA(VLOOKUP(B245,'S 3 H BRUT + NET'!$B$6:$AO$68,40,FALSE)),"",VLOOKUP(B245,'S 3 H BRUT + NET'!$B$6:$AO$68,40,FALSE))</f>
        <v/>
      </c>
      <c r="H245" s="93"/>
      <c r="I245" s="93"/>
      <c r="J245" s="93"/>
      <c r="K245" s="104"/>
      <c r="L245" s="83"/>
    </row>
    <row r="246" spans="1:12" s="95" customFormat="1" ht="13.8" customHeight="1">
      <c r="A246" s="90"/>
      <c r="B246" s="141" t="s">
        <v>263</v>
      </c>
      <c r="C246" s="36"/>
      <c r="D246" s="117" t="s">
        <v>107</v>
      </c>
      <c r="E246" s="149" t="str">
        <f>IF(ISNA(VLOOKUP(B246,'S 2 H BRUT+NET'!$B$6:$AO$130,40,FALSE)),"",VLOOKUP(B246,'S 2 H BRUT+NET'!$B$6:$AO$130,40,FALSE))</f>
        <v/>
      </c>
      <c r="F246" s="150">
        <f>IF(ISNA(VLOOKUP(B246,'DAMES BRUT+ NET'!$B$6:$AO$78,40,FALSE)),"",VLOOKUP(B246,'DAMES BRUT+ NET'!$B$6:$AO$78,40,FALSE))</f>
        <v>34</v>
      </c>
      <c r="G246" s="151" t="str">
        <f>IF(ISNA(VLOOKUP(B246,'S 3 H BRUT + NET'!$B$6:$AO$68,40,FALSE)),"",VLOOKUP(B246,'S 3 H BRUT + NET'!$B$6:$AO$68,40,FALSE))</f>
        <v/>
      </c>
      <c r="H246" s="93"/>
      <c r="I246" s="93"/>
      <c r="J246" s="93"/>
      <c r="K246" s="104"/>
      <c r="L246" s="83"/>
    </row>
    <row r="247" spans="1:12" s="95" customFormat="1" ht="13.8" customHeight="1">
      <c r="A247" s="90"/>
      <c r="B247" s="141" t="s">
        <v>264</v>
      </c>
      <c r="C247" s="36"/>
      <c r="D247" s="117" t="s">
        <v>107</v>
      </c>
      <c r="E247" s="149" t="str">
        <f>IF(ISNA(VLOOKUP(B247,'S 2 H BRUT+NET'!$B$6:$AO$130,40,FALSE)),"",VLOOKUP(B247,'S 2 H BRUT+NET'!$B$6:$AO$130,40,FALSE))</f>
        <v/>
      </c>
      <c r="F247" s="150">
        <f>IF(ISNA(VLOOKUP(B247,'DAMES BRUT+ NET'!$B$6:$AO$78,40,FALSE)),"",VLOOKUP(B247,'DAMES BRUT+ NET'!$B$6:$AO$78,40,FALSE))</f>
        <v>130</v>
      </c>
      <c r="G247" s="151" t="str">
        <f>IF(ISNA(VLOOKUP(B247,'S 3 H BRUT + NET'!$B$6:$AO$68,40,FALSE)),"",VLOOKUP(B247,'S 3 H BRUT + NET'!$B$6:$AO$68,40,FALSE))</f>
        <v/>
      </c>
      <c r="H247" s="93"/>
      <c r="I247" s="93"/>
      <c r="J247" s="93"/>
      <c r="K247" s="104"/>
      <c r="L247" s="83"/>
    </row>
    <row r="248" spans="1:12" s="95" customFormat="1" ht="13.8" customHeight="1">
      <c r="A248" s="90"/>
      <c r="B248" s="141" t="s">
        <v>265</v>
      </c>
      <c r="C248" s="36"/>
      <c r="D248" s="117" t="s">
        <v>107</v>
      </c>
      <c r="E248" s="149" t="str">
        <f>IF(ISNA(VLOOKUP(B248,'S 2 H BRUT+NET'!$B$6:$AO$130,40,FALSE)),"",VLOOKUP(B248,'S 2 H BRUT+NET'!$B$6:$AO$130,40,FALSE))</f>
        <v/>
      </c>
      <c r="F248" s="150">
        <f>IF(ISNA(VLOOKUP(B248,'DAMES BRUT+ NET'!$B$6:$AO$78,40,FALSE)),"",VLOOKUP(B248,'DAMES BRUT+ NET'!$B$6:$AO$78,40,FALSE))</f>
        <v>28</v>
      </c>
      <c r="G248" s="151" t="str">
        <f>IF(ISNA(VLOOKUP(B248,'S 3 H BRUT + NET'!$B$6:$AO$68,40,FALSE)),"",VLOOKUP(B248,'S 3 H BRUT + NET'!$B$6:$AO$68,40,FALSE))</f>
        <v/>
      </c>
      <c r="H248" s="93"/>
      <c r="I248" s="93"/>
      <c r="J248" s="93"/>
      <c r="K248" s="104"/>
      <c r="L248" s="83"/>
    </row>
    <row r="249" spans="1:12" s="95" customFormat="1" ht="13.8" customHeight="1">
      <c r="A249" s="90"/>
      <c r="B249" s="141" t="s">
        <v>344</v>
      </c>
      <c r="C249" s="36"/>
      <c r="D249" s="71" t="s">
        <v>107</v>
      </c>
      <c r="E249" s="149" t="str">
        <f>IF(ISNA(VLOOKUP(B249,'S 2 H BRUT+NET'!$B$6:$AO$130,40,FALSE)),"",VLOOKUP(B249,'S 2 H BRUT+NET'!$B$6:$AO$130,40,FALSE))</f>
        <v/>
      </c>
      <c r="F249" s="150">
        <f>IF(ISNA(VLOOKUP(B249,'DAMES BRUT+ NET'!$B$6:$AO$78,40,FALSE)),"",VLOOKUP(B249,'DAMES BRUT+ NET'!$B$6:$AO$78,40,FALSE))</f>
        <v>31</v>
      </c>
      <c r="G249" s="151" t="str">
        <f>IF(ISNA(VLOOKUP(B249,'S 3 H BRUT + NET'!$B$6:$AO$68,40,FALSE)),"",VLOOKUP(B249,'S 3 H BRUT + NET'!$B$6:$AO$68,40,FALSE))</f>
        <v/>
      </c>
      <c r="H249" s="93"/>
      <c r="I249" s="93"/>
      <c r="J249" s="93"/>
      <c r="K249" s="104"/>
      <c r="L249" s="83"/>
    </row>
    <row r="250" spans="1:12" s="95" customFormat="1" ht="13.8" customHeight="1">
      <c r="A250" s="90"/>
      <c r="B250" s="138" t="s">
        <v>256</v>
      </c>
      <c r="C250" s="49"/>
      <c r="D250" s="131" t="s">
        <v>236</v>
      </c>
      <c r="E250" s="149">
        <f>IF(ISNA(VLOOKUP(B250,'S 2 H BRUT+NET'!$B$6:$AO$130,40,FALSE)),"",VLOOKUP(B250,'S 2 H BRUT+NET'!$B$6:$AO$130,40,FALSE))</f>
        <v>242</v>
      </c>
      <c r="F250" s="150" t="str">
        <f>IF(ISNA(VLOOKUP(B250,'DAMES BRUT+ NET'!$B$6:$AO$78,40,FALSE)),"",VLOOKUP(B250,'DAMES BRUT+ NET'!$B$6:$AO$78,40,FALSE))</f>
        <v/>
      </c>
      <c r="G250" s="151" t="str">
        <f>IF(ISNA(VLOOKUP(B250,'S 3 H BRUT + NET'!$B$6:$AO$68,40,FALSE)),"",VLOOKUP(B250,'S 3 H BRUT + NET'!$B$6:$AO$68,40,FALSE))</f>
        <v/>
      </c>
      <c r="H250" s="93"/>
      <c r="I250" s="93"/>
      <c r="J250" s="93"/>
      <c r="K250" s="104"/>
      <c r="L250" s="83"/>
    </row>
    <row r="251" spans="1:12" s="95" customFormat="1" ht="13.8" customHeight="1">
      <c r="A251" s="90"/>
      <c r="B251" s="138" t="s">
        <v>332</v>
      </c>
      <c r="C251" s="49"/>
      <c r="D251" s="131" t="s">
        <v>236</v>
      </c>
      <c r="E251" s="149">
        <f>IF(ISNA(VLOOKUP(B251,'S 2 H BRUT+NET'!$B$6:$AO$130,40,FALSE)),"",VLOOKUP(B251,'S 2 H BRUT+NET'!$B$6:$AO$130,40,FALSE))</f>
        <v>155</v>
      </c>
      <c r="F251" s="150" t="str">
        <f>IF(ISNA(VLOOKUP(B251,'DAMES BRUT+ NET'!$B$6:$AO$78,40,FALSE)),"",VLOOKUP(B251,'DAMES BRUT+ NET'!$B$6:$AO$78,40,FALSE))</f>
        <v/>
      </c>
      <c r="G251" s="151" t="str">
        <f>IF(ISNA(VLOOKUP(B251,'S 3 H BRUT + NET'!$B$6:$AO$68,40,FALSE)),"",VLOOKUP(B251,'S 3 H BRUT + NET'!$B$6:$AO$68,40,FALSE))</f>
        <v/>
      </c>
      <c r="H251" s="93"/>
      <c r="I251" s="93"/>
      <c r="J251" s="93"/>
      <c r="K251" s="104"/>
      <c r="L251" s="83"/>
    </row>
    <row r="252" spans="1:12" s="95" customFormat="1" ht="13.8" customHeight="1">
      <c r="A252" s="90"/>
      <c r="B252" s="138" t="s">
        <v>257</v>
      </c>
      <c r="C252" s="49"/>
      <c r="D252" s="131" t="s">
        <v>236</v>
      </c>
      <c r="E252" s="149">
        <f>IF(ISNA(VLOOKUP(B252,'S 2 H BRUT+NET'!$B$6:$AO$130,40,FALSE)),"",VLOOKUP(B252,'S 2 H BRUT+NET'!$B$6:$AO$130,40,FALSE))</f>
        <v>62</v>
      </c>
      <c r="F252" s="150" t="str">
        <f>IF(ISNA(VLOOKUP(B252,'DAMES BRUT+ NET'!$B$6:$AO$78,40,FALSE)),"",VLOOKUP(B252,'DAMES BRUT+ NET'!$B$6:$AO$78,40,FALSE))</f>
        <v/>
      </c>
      <c r="G252" s="151" t="str">
        <f>IF(ISNA(VLOOKUP(B252,'S 3 H BRUT + NET'!$B$6:$AO$68,40,FALSE)),"",VLOOKUP(B252,'S 3 H BRUT + NET'!$B$6:$AO$68,40,FALSE))</f>
        <v/>
      </c>
      <c r="H252" s="93"/>
      <c r="I252" s="93"/>
      <c r="J252" s="93"/>
      <c r="K252" s="104"/>
      <c r="L252" s="83"/>
    </row>
    <row r="253" spans="1:12" s="95" customFormat="1" ht="13.8" customHeight="1">
      <c r="A253" s="90"/>
      <c r="B253" s="142" t="s">
        <v>322</v>
      </c>
      <c r="C253" s="49"/>
      <c r="D253" s="131" t="s">
        <v>236</v>
      </c>
      <c r="E253" s="149">
        <f>IF(ISNA(VLOOKUP(B253,'S 2 H BRUT+NET'!$B$6:$AO$130,40,FALSE)),"",VLOOKUP(B253,'S 2 H BRUT+NET'!$B$6:$AO$130,40,FALSE))</f>
        <v>68</v>
      </c>
      <c r="F253" s="150" t="str">
        <f>IF(ISNA(VLOOKUP(B253,'DAMES BRUT+ NET'!$B$6:$AO$78,40,FALSE)),"",VLOOKUP(B253,'DAMES BRUT+ NET'!$B$6:$AO$78,40,FALSE))</f>
        <v/>
      </c>
      <c r="G253" s="151" t="str">
        <f>IF(ISNA(VLOOKUP(B253,'S 3 H BRUT + NET'!$B$6:$AO$68,40,FALSE)),"",VLOOKUP(B253,'S 3 H BRUT + NET'!$B$6:$AO$68,40,FALSE))</f>
        <v/>
      </c>
      <c r="H253" s="93"/>
      <c r="I253" s="93"/>
      <c r="J253" s="93"/>
      <c r="K253" s="104"/>
      <c r="L253" s="83"/>
    </row>
    <row r="254" spans="1:12" s="95" customFormat="1" ht="13.8" customHeight="1">
      <c r="A254" s="90"/>
      <c r="B254" s="139" t="s">
        <v>325</v>
      </c>
      <c r="C254" s="49"/>
      <c r="D254" s="131" t="s">
        <v>236</v>
      </c>
      <c r="E254" s="149" t="str">
        <f>IF(ISNA(VLOOKUP(B254,'S 2 H BRUT+NET'!$B$6:$AO$130,40,FALSE)),"",VLOOKUP(B254,'S 2 H BRUT+NET'!$B$6:$AO$130,40,FALSE))</f>
        <v/>
      </c>
      <c r="F254" s="150" t="str">
        <f>IF(ISNA(VLOOKUP(B254,'DAMES BRUT+ NET'!$B$6:$AO$78,40,FALSE)),"",VLOOKUP(B254,'DAMES BRUT+ NET'!$B$6:$AO$78,40,FALSE))</f>
        <v/>
      </c>
      <c r="G254" s="151">
        <f>IF(ISNA(VLOOKUP(B254,'S 3 H BRUT + NET'!$B$6:$AO$68,40,FALSE)),"",VLOOKUP(B254,'S 3 H BRUT + NET'!$B$6:$AO$68,40,FALSE))</f>
        <v>60</v>
      </c>
      <c r="H254" s="93"/>
      <c r="I254" s="93"/>
      <c r="J254" s="93"/>
      <c r="K254" s="104"/>
      <c r="L254" s="83"/>
    </row>
    <row r="255" spans="1:12" s="95" customFormat="1" ht="13.8" customHeight="1">
      <c r="A255" s="90"/>
      <c r="B255" s="139" t="s">
        <v>331</v>
      </c>
      <c r="C255" s="36"/>
      <c r="D255" s="131" t="s">
        <v>236</v>
      </c>
      <c r="E255" s="149" t="str">
        <f>IF(ISNA(VLOOKUP(B255,'S 2 H BRUT+NET'!$B$6:$AO$130,40,FALSE)),"",VLOOKUP(B255,'S 2 H BRUT+NET'!$B$6:$AO$130,40,FALSE))</f>
        <v/>
      </c>
      <c r="F255" s="150" t="str">
        <f>IF(ISNA(VLOOKUP(B255,'DAMES BRUT+ NET'!$B$6:$AO$78,40,FALSE)),"",VLOOKUP(B255,'DAMES BRUT+ NET'!$B$6:$AO$78,40,FALSE))</f>
        <v/>
      </c>
      <c r="G255" s="151">
        <f>IF(ISNA(VLOOKUP(B255,'S 3 H BRUT + NET'!$B$6:$AO$68,40,FALSE)),"",VLOOKUP(B255,'S 3 H BRUT + NET'!$B$6:$AO$68,40,FALSE))</f>
        <v>65</v>
      </c>
      <c r="H255" s="93"/>
      <c r="I255" s="93"/>
      <c r="J255" s="93"/>
      <c r="K255" s="104"/>
      <c r="L255" s="83"/>
    </row>
    <row r="256" spans="1:12" s="95" customFormat="1" ht="13.8" customHeight="1">
      <c r="A256" s="90"/>
      <c r="B256" s="141" t="s">
        <v>237</v>
      </c>
      <c r="C256" s="49"/>
      <c r="D256" s="131" t="s">
        <v>236</v>
      </c>
      <c r="E256" s="149" t="str">
        <f>IF(ISNA(VLOOKUP(B256,'S 2 H BRUT+NET'!$B$6:$AO$130,40,FALSE)),"",VLOOKUP(B256,'S 2 H BRUT+NET'!$B$6:$AO$130,40,FALSE))</f>
        <v/>
      </c>
      <c r="F256" s="150">
        <f>IF(ISNA(VLOOKUP(B256,'DAMES BRUT+ NET'!$B$6:$AO$78,40,FALSE)),"",VLOOKUP(B256,'DAMES BRUT+ NET'!$B$6:$AO$78,40,FALSE))</f>
        <v>231</v>
      </c>
      <c r="G256" s="151" t="str">
        <f>IF(ISNA(VLOOKUP(B256,'S 3 H BRUT + NET'!$B$6:$AO$68,40,FALSE)),"",VLOOKUP(B256,'S 3 H BRUT + NET'!$B$6:$AO$68,40,FALSE))</f>
        <v/>
      </c>
      <c r="H256" s="98">
        <f>SUM(LARGE(E250:E260,1)+(LARGE(E250:E260,2)+(LARGE(E250:E260,3))))</f>
        <v>465</v>
      </c>
      <c r="I256" s="99">
        <f>SUM(LARGE(F250:F260,1))</f>
        <v>231</v>
      </c>
      <c r="J256" s="100">
        <f>SUM(LARGE(G250:G260,1))</f>
        <v>65</v>
      </c>
      <c r="K256" s="101">
        <f t="shared" ref="K256" si="8">H256+I256+J256</f>
        <v>761</v>
      </c>
      <c r="L256" s="83">
        <f>RANK(K256,$K$19:$K$275,0)</f>
        <v>9</v>
      </c>
    </row>
    <row r="257" spans="1:12" s="95" customFormat="1" ht="13.8" customHeight="1">
      <c r="A257" s="90"/>
      <c r="B257" s="141" t="s">
        <v>291</v>
      </c>
      <c r="C257" s="49"/>
      <c r="D257" s="131" t="s">
        <v>236</v>
      </c>
      <c r="E257" s="149" t="str">
        <f>IF(ISNA(VLOOKUP(B257,'S 2 H BRUT+NET'!$B$6:$AO$130,40,FALSE)),"",VLOOKUP(B257,'S 2 H BRUT+NET'!$B$6:$AO$130,40,FALSE))</f>
        <v/>
      </c>
      <c r="F257" s="150">
        <f>IF(ISNA(VLOOKUP(B257,'DAMES BRUT+ NET'!$B$6:$AO$78,40,FALSE)),"",VLOOKUP(B257,'DAMES BRUT+ NET'!$B$6:$AO$78,40,FALSE))</f>
        <v>182</v>
      </c>
      <c r="G257" s="151" t="str">
        <f>IF(ISNA(VLOOKUP(B257,'S 3 H BRUT + NET'!$B$6:$AO$68,40,FALSE)),"",VLOOKUP(B257,'S 3 H BRUT + NET'!$B$6:$AO$68,40,FALSE))</f>
        <v/>
      </c>
      <c r="H257" s="93"/>
      <c r="I257" s="93"/>
      <c r="J257" s="93"/>
      <c r="K257" s="104"/>
      <c r="L257" s="83"/>
    </row>
    <row r="258" spans="1:12" s="95" customFormat="1" ht="13.8" customHeight="1">
      <c r="A258" s="90"/>
      <c r="B258" s="141" t="s">
        <v>326</v>
      </c>
      <c r="C258" s="36"/>
      <c r="D258" s="128" t="s">
        <v>236</v>
      </c>
      <c r="E258" s="149" t="str">
        <f>IF(ISNA(VLOOKUP(B258,'S 2 H BRUT+NET'!$B$6:$AO$130,40,FALSE)),"",VLOOKUP(B258,'S 2 H BRUT+NET'!$B$6:$AO$130,40,FALSE))</f>
        <v/>
      </c>
      <c r="F258" s="150">
        <f>IF(ISNA(VLOOKUP(B258,'DAMES BRUT+ NET'!$B$6:$AO$78,40,FALSE)),"",VLOOKUP(B258,'DAMES BRUT+ NET'!$B$6:$AO$78,40,FALSE))</f>
        <v>74</v>
      </c>
      <c r="G258" s="151" t="str">
        <f>IF(ISNA(VLOOKUP(B258,'S 3 H BRUT + NET'!$B$6:$AO$68,40,FALSE)),"",VLOOKUP(B258,'S 3 H BRUT + NET'!$B$6:$AO$68,40,FALSE))</f>
        <v/>
      </c>
      <c r="H258" s="93"/>
      <c r="I258" s="93"/>
      <c r="J258" s="93"/>
      <c r="K258" s="104"/>
      <c r="L258" s="83"/>
    </row>
    <row r="259" spans="1:12" s="95" customFormat="1" ht="13.8" customHeight="1">
      <c r="A259" s="90"/>
      <c r="B259" s="141" t="s">
        <v>330</v>
      </c>
      <c r="C259" s="36"/>
      <c r="D259" s="128" t="s">
        <v>236</v>
      </c>
      <c r="E259" s="149" t="str">
        <f>IF(ISNA(VLOOKUP(B259,'S 2 H BRUT+NET'!$B$6:$AO$130,40,FALSE)),"",VLOOKUP(B259,'S 2 H BRUT+NET'!$B$6:$AO$130,40,FALSE))</f>
        <v/>
      </c>
      <c r="F259" s="150">
        <f>IF(ISNA(VLOOKUP(B259,'DAMES BRUT+ NET'!$B$6:$AO$78,40,FALSE)),"",VLOOKUP(B259,'DAMES BRUT+ NET'!$B$6:$AO$78,40,FALSE))</f>
        <v>35</v>
      </c>
      <c r="G259" s="151" t="str">
        <f>IF(ISNA(VLOOKUP(B259,'S 3 H BRUT + NET'!$B$6:$AO$68,40,FALSE)),"",VLOOKUP(B259,'S 3 H BRUT + NET'!$B$6:$AO$68,40,FALSE))</f>
        <v/>
      </c>
      <c r="H259" s="93"/>
      <c r="I259" s="93"/>
      <c r="J259" s="93"/>
      <c r="K259" s="104"/>
      <c r="L259" s="83"/>
    </row>
    <row r="260" spans="1:12" s="95" customFormat="1" ht="13.8" customHeight="1">
      <c r="A260" s="90"/>
      <c r="B260" s="141" t="s">
        <v>234</v>
      </c>
      <c r="C260" s="49"/>
      <c r="D260" s="131" t="s">
        <v>236</v>
      </c>
      <c r="E260" s="149" t="str">
        <f>IF(ISNA(VLOOKUP(B260,'S 2 H BRUT+NET'!$B$6:$AO$130,40,FALSE)),"",VLOOKUP(B260,'S 2 H BRUT+NET'!$B$6:$AO$130,40,FALSE))</f>
        <v/>
      </c>
      <c r="F260" s="150">
        <f>IF(ISNA(VLOOKUP(B260,'DAMES BRUT+ NET'!$B$6:$AO$78,40,FALSE)),"",VLOOKUP(B260,'DAMES BRUT+ NET'!$B$6:$AO$78,40,FALSE))</f>
        <v>181</v>
      </c>
      <c r="G260" s="151" t="str">
        <f>IF(ISNA(VLOOKUP(B260,'S 3 H BRUT + NET'!$B$6:$AO$68,40,FALSE)),"",VLOOKUP(B260,'S 3 H BRUT + NET'!$B$6:$AO$68,40,FALSE))</f>
        <v/>
      </c>
      <c r="H260" s="93"/>
      <c r="I260" s="93"/>
      <c r="J260" s="93"/>
      <c r="K260" s="104"/>
      <c r="L260" s="83"/>
    </row>
    <row r="261" spans="1:12" s="95" customFormat="1" ht="13.8" customHeight="1">
      <c r="A261" s="90"/>
      <c r="B261" s="138" t="s">
        <v>293</v>
      </c>
      <c r="C261" s="36"/>
      <c r="D261" s="119" t="s">
        <v>192</v>
      </c>
      <c r="E261" s="149">
        <f>IF(ISNA(VLOOKUP(B261,'S 2 H BRUT+NET'!$B$6:$AO$130,40,FALSE)),"",VLOOKUP(B261,'S 2 H BRUT+NET'!$B$6:$AO$130,40,FALSE))</f>
        <v>75</v>
      </c>
      <c r="F261" s="150" t="str">
        <f>IF(ISNA(VLOOKUP(B261,'DAMES BRUT+ NET'!$B$6:$AO$78,40,FALSE)),"",VLOOKUP(B261,'DAMES BRUT+ NET'!$B$6:$AO$78,40,FALSE))</f>
        <v/>
      </c>
      <c r="G261" s="151" t="str">
        <f>IF(ISNA(VLOOKUP(B261,'S 3 H BRUT + NET'!$B$6:$AO$68,40,FALSE)),"",VLOOKUP(B261,'S 3 H BRUT + NET'!$B$6:$AO$68,40,FALSE))</f>
        <v/>
      </c>
      <c r="H261" s="93"/>
      <c r="I261" s="93"/>
      <c r="J261" s="93"/>
      <c r="K261" s="104"/>
      <c r="L261" s="83"/>
    </row>
    <row r="262" spans="1:12" s="95" customFormat="1" ht="13.8" customHeight="1">
      <c r="A262" s="90"/>
      <c r="B262" s="142" t="s">
        <v>333</v>
      </c>
      <c r="C262" s="36"/>
      <c r="D262" s="119" t="s">
        <v>192</v>
      </c>
      <c r="E262" s="149">
        <f>IF(ISNA(VLOOKUP(B262,'S 2 H BRUT+NET'!$B$6:$AO$130,40,FALSE)),"",VLOOKUP(B262,'S 2 H BRUT+NET'!$B$6:$AO$130,40,FALSE))</f>
        <v>0</v>
      </c>
      <c r="F262" s="150" t="str">
        <f>IF(ISNA(VLOOKUP(B262,'DAMES BRUT+ NET'!$B$6:$AO$78,40,FALSE)),"",VLOOKUP(B262,'DAMES BRUT+ NET'!$B$6:$AO$78,40,FALSE))</f>
        <v/>
      </c>
      <c r="G262" s="151" t="str">
        <f>IF(ISNA(VLOOKUP(B262,'S 3 H BRUT + NET'!$B$6:$AO$68,40,FALSE)),"",VLOOKUP(B262,'S 3 H BRUT + NET'!$B$6:$AO$68,40,FALSE))</f>
        <v/>
      </c>
      <c r="H262" s="93"/>
      <c r="I262" s="93"/>
      <c r="J262" s="93"/>
      <c r="K262" s="104"/>
      <c r="L262" s="83"/>
    </row>
    <row r="263" spans="1:12" s="95" customFormat="1" ht="13.8" customHeight="1">
      <c r="A263" s="90"/>
      <c r="B263" s="142" t="s">
        <v>334</v>
      </c>
      <c r="C263" s="36"/>
      <c r="D263" s="119" t="s">
        <v>192</v>
      </c>
      <c r="E263" s="149">
        <f>IF(ISNA(VLOOKUP(B263,'S 2 H BRUT+NET'!$B$6:$AO$130,40,FALSE)),"",VLOOKUP(B263,'S 2 H BRUT+NET'!$B$6:$AO$130,40,FALSE))</f>
        <v>0</v>
      </c>
      <c r="F263" s="150" t="str">
        <f>IF(ISNA(VLOOKUP(B263,'DAMES BRUT+ NET'!$B$6:$AO$78,40,FALSE)),"",VLOOKUP(B263,'DAMES BRUT+ NET'!$B$6:$AO$78,40,FALSE))</f>
        <v/>
      </c>
      <c r="G263" s="151" t="str">
        <f>IF(ISNA(VLOOKUP(B263,'S 3 H BRUT + NET'!$B$6:$AO$68,40,FALSE)),"",VLOOKUP(B263,'S 3 H BRUT + NET'!$B$6:$AO$68,40,FALSE))</f>
        <v/>
      </c>
      <c r="H263" s="93"/>
      <c r="I263" s="93"/>
      <c r="J263" s="93"/>
      <c r="K263" s="104"/>
      <c r="L263" s="83"/>
    </row>
    <row r="264" spans="1:12" s="95" customFormat="1" ht="13.8" customHeight="1">
      <c r="A264" s="90"/>
      <c r="B264" s="139" t="s">
        <v>239</v>
      </c>
      <c r="C264" s="36"/>
      <c r="D264" s="119" t="s">
        <v>192</v>
      </c>
      <c r="E264" s="149" t="str">
        <f>IF(ISNA(VLOOKUP(B264,'S 2 H BRUT+NET'!$B$6:$AO$130,40,FALSE)),"",VLOOKUP(B264,'S 2 H BRUT+NET'!$B$6:$AO$130,40,FALSE))</f>
        <v/>
      </c>
      <c r="F264" s="150" t="str">
        <f>IF(ISNA(VLOOKUP(B264,'DAMES BRUT+ NET'!$B$6:$AO$78,40,FALSE)),"",VLOOKUP(B264,'DAMES BRUT+ NET'!$B$6:$AO$78,40,FALSE))</f>
        <v/>
      </c>
      <c r="G264" s="151">
        <f>IF(ISNA(VLOOKUP(B264,'S 3 H BRUT + NET'!$B$6:$AO$68,40,FALSE)),"",VLOOKUP(B264,'S 3 H BRUT + NET'!$B$6:$AO$68,40,FALSE))</f>
        <v>172</v>
      </c>
      <c r="H264" s="98">
        <f>SUM(LARGE(E261:E275,1)+(LARGE(E261:E275,2)+(LARGE(E261:E275,3))))</f>
        <v>75</v>
      </c>
      <c r="I264" s="99">
        <f>SUM(LARGE(F261:F275,1))</f>
        <v>189</v>
      </c>
      <c r="J264" s="100">
        <f>SUM(LARGE(G261:G275,1))</f>
        <v>191</v>
      </c>
      <c r="K264" s="101">
        <f t="shared" ref="K264" si="9">H264+I264+J264</f>
        <v>455</v>
      </c>
      <c r="L264" s="83">
        <f>RANK(K264,$K$19:$K$275,0)</f>
        <v>11</v>
      </c>
    </row>
    <row r="265" spans="1:12" s="95" customFormat="1" ht="13.8" customHeight="1">
      <c r="A265" s="90"/>
      <c r="B265" s="139" t="s">
        <v>240</v>
      </c>
      <c r="C265" s="36"/>
      <c r="D265" s="119" t="s">
        <v>192</v>
      </c>
      <c r="E265" s="149" t="str">
        <f>IF(ISNA(VLOOKUP(B265,'S 2 H BRUT+NET'!$B$6:$AO$130,40,FALSE)),"",VLOOKUP(B265,'S 2 H BRUT+NET'!$B$6:$AO$130,40,FALSE))</f>
        <v/>
      </c>
      <c r="F265" s="150" t="str">
        <f>IF(ISNA(VLOOKUP(B265,'DAMES BRUT+ NET'!$B$6:$AO$78,40,FALSE)),"",VLOOKUP(B265,'DAMES BRUT+ NET'!$B$6:$AO$78,40,FALSE))</f>
        <v/>
      </c>
      <c r="G265" s="151">
        <f>IF(ISNA(VLOOKUP(B265,'S 3 H BRUT + NET'!$B$6:$AO$68,40,FALSE)),"",VLOOKUP(B265,'S 3 H BRUT + NET'!$B$6:$AO$68,40,FALSE))</f>
        <v>32</v>
      </c>
      <c r="H265" s="93"/>
      <c r="I265" s="93"/>
      <c r="J265" s="93"/>
      <c r="K265" s="104"/>
      <c r="L265" s="83"/>
    </row>
    <row r="266" spans="1:12" s="95" customFormat="1" ht="13.8" customHeight="1">
      <c r="A266" s="90"/>
      <c r="B266" s="139" t="s">
        <v>241</v>
      </c>
      <c r="C266" s="36"/>
      <c r="D266" s="119" t="s">
        <v>192</v>
      </c>
      <c r="E266" s="149" t="str">
        <f>IF(ISNA(VLOOKUP(B266,'S 2 H BRUT+NET'!$B$6:$AO$130,40,FALSE)),"",VLOOKUP(B266,'S 2 H BRUT+NET'!$B$6:$AO$130,40,FALSE))</f>
        <v/>
      </c>
      <c r="F266" s="150" t="str">
        <f>IF(ISNA(VLOOKUP(B266,'DAMES BRUT+ NET'!$B$6:$AO$78,40,FALSE)),"",VLOOKUP(B266,'DAMES BRUT+ NET'!$B$6:$AO$78,40,FALSE))</f>
        <v/>
      </c>
      <c r="G266" s="151">
        <f>IF(ISNA(VLOOKUP(B266,'S 3 H BRUT + NET'!$B$6:$AO$68,40,FALSE)),"",VLOOKUP(B266,'S 3 H BRUT + NET'!$B$6:$AO$68,40,FALSE))</f>
        <v>140</v>
      </c>
      <c r="H266" s="93"/>
      <c r="I266" s="93"/>
      <c r="J266" s="93"/>
      <c r="K266" s="104"/>
      <c r="L266" s="83"/>
    </row>
    <row r="267" spans="1:12" s="95" customFormat="1" ht="13.8" customHeight="1">
      <c r="A267" s="90"/>
      <c r="B267" s="139" t="s">
        <v>242</v>
      </c>
      <c r="C267" s="36"/>
      <c r="D267" s="119" t="s">
        <v>192</v>
      </c>
      <c r="E267" s="149" t="str">
        <f>IF(ISNA(VLOOKUP(B267,'S 2 H BRUT+NET'!$B$6:$AO$130,40,FALSE)),"",VLOOKUP(B267,'S 2 H BRUT+NET'!$B$6:$AO$130,40,FALSE))</f>
        <v/>
      </c>
      <c r="F267" s="150" t="str">
        <f>IF(ISNA(VLOOKUP(B267,'DAMES BRUT+ NET'!$B$6:$AO$78,40,FALSE)),"",VLOOKUP(B267,'DAMES BRUT+ NET'!$B$6:$AO$78,40,FALSE))</f>
        <v/>
      </c>
      <c r="G267" s="151">
        <f>IF(ISNA(VLOOKUP(B267,'S 3 H BRUT + NET'!$B$6:$AO$68,40,FALSE)),"",VLOOKUP(B267,'S 3 H BRUT + NET'!$B$6:$AO$68,40,FALSE))</f>
        <v>191</v>
      </c>
      <c r="H267" s="93"/>
      <c r="I267" s="93"/>
      <c r="J267" s="93"/>
      <c r="K267" s="104"/>
      <c r="L267" s="83"/>
    </row>
    <row r="268" spans="1:12" s="95" customFormat="1" ht="13.8" customHeight="1">
      <c r="A268" s="90"/>
      <c r="B268" s="139" t="s">
        <v>294</v>
      </c>
      <c r="C268" s="36"/>
      <c r="D268" s="119" t="s">
        <v>192</v>
      </c>
      <c r="E268" s="149" t="str">
        <f>IF(ISNA(VLOOKUP(B268,'S 2 H BRUT+NET'!$B$6:$AO$130,40,FALSE)),"",VLOOKUP(B268,'S 2 H BRUT+NET'!$B$6:$AO$130,40,FALSE))</f>
        <v/>
      </c>
      <c r="F268" s="150" t="str">
        <f>IF(ISNA(VLOOKUP(B268,'DAMES BRUT+ NET'!$B$6:$AO$78,40,FALSE)),"",VLOOKUP(B268,'DAMES BRUT+ NET'!$B$6:$AO$78,40,FALSE))</f>
        <v/>
      </c>
      <c r="G268" s="151">
        <f>IF(ISNA(VLOOKUP(B268,'S 3 H BRUT + NET'!$B$6:$AO$68,40,FALSE)),"",VLOOKUP(B268,'S 3 H BRUT + NET'!$B$6:$AO$68,40,FALSE))</f>
        <v>84</v>
      </c>
      <c r="H268" s="93"/>
      <c r="I268" s="93"/>
      <c r="J268" s="93"/>
      <c r="K268" s="104"/>
      <c r="L268" s="83"/>
    </row>
    <row r="269" spans="1:12" s="95" customFormat="1" ht="13.8" customHeight="1">
      <c r="A269" s="90"/>
      <c r="B269" s="139" t="s">
        <v>318</v>
      </c>
      <c r="C269" s="36"/>
      <c r="D269" s="119" t="s">
        <v>192</v>
      </c>
      <c r="E269" s="149" t="str">
        <f>IF(ISNA(VLOOKUP(B269,'S 2 H BRUT+NET'!$B$6:$AO$130,40,FALSE)),"",VLOOKUP(B269,'S 2 H BRUT+NET'!$B$6:$AO$130,40,FALSE))</f>
        <v/>
      </c>
      <c r="F269" s="150" t="str">
        <f>IF(ISNA(VLOOKUP(B269,'DAMES BRUT+ NET'!$B$6:$AO$78,40,FALSE)),"",VLOOKUP(B269,'DAMES BRUT+ NET'!$B$6:$AO$78,40,FALSE))</f>
        <v/>
      </c>
      <c r="G269" s="151">
        <f>IF(ISNA(VLOOKUP(B269,'S 3 H BRUT + NET'!$B$6:$AO$68,40,FALSE)),"",VLOOKUP(B269,'S 3 H BRUT + NET'!$B$6:$AO$68,40,FALSE))</f>
        <v>109</v>
      </c>
      <c r="H269" s="93"/>
      <c r="I269" s="93"/>
      <c r="J269" s="93"/>
      <c r="K269" s="104"/>
      <c r="L269" s="83"/>
    </row>
    <row r="270" spans="1:12" s="95" customFormat="1" ht="13.8" customHeight="1">
      <c r="A270" s="90"/>
      <c r="B270" s="141" t="s">
        <v>231</v>
      </c>
      <c r="C270" s="36"/>
      <c r="D270" s="119" t="s">
        <v>232</v>
      </c>
      <c r="E270" s="149" t="str">
        <f>IF(ISNA(VLOOKUP(B270,'S 2 H BRUT+NET'!$B$6:$AO$130,40,FALSE)),"",VLOOKUP(B270,'S 2 H BRUT+NET'!$B$6:$AO$130,40,FALSE))</f>
        <v/>
      </c>
      <c r="F270" s="150">
        <f>IF(ISNA(VLOOKUP(B270,'DAMES BRUT+ NET'!$B$6:$AO$78,40,FALSE)),"",VLOOKUP(B270,'DAMES BRUT+ NET'!$B$6:$AO$78,40,FALSE))</f>
        <v>175</v>
      </c>
      <c r="G270" s="151" t="str">
        <f>IF(ISNA(VLOOKUP(B270,'S 3 H BRUT + NET'!$B$6:$AO$68,40,FALSE)),"",VLOOKUP(B270,'S 3 H BRUT + NET'!$B$6:$AO$68,40,FALSE))</f>
        <v/>
      </c>
      <c r="H270" s="93"/>
      <c r="I270" s="93"/>
      <c r="J270" s="93"/>
      <c r="K270" s="104"/>
      <c r="L270" s="83"/>
    </row>
    <row r="271" spans="1:12" s="95" customFormat="1" ht="13.8" customHeight="1">
      <c r="A271" s="90"/>
      <c r="B271" s="141" t="s">
        <v>341</v>
      </c>
      <c r="C271" s="36"/>
      <c r="D271" s="119" t="s">
        <v>232</v>
      </c>
      <c r="E271" s="149" t="str">
        <f>IF(ISNA(VLOOKUP(B271,'S 2 H BRUT+NET'!$B$6:$AO$130,40,FALSE)),"",VLOOKUP(B271,'S 2 H BRUT+NET'!$B$6:$AO$130,40,FALSE))</f>
        <v/>
      </c>
      <c r="F271" s="150">
        <f>IF(ISNA(VLOOKUP(B271,'DAMES BRUT+ NET'!$B$6:$AO$78,40,FALSE)),"",VLOOKUP(B271,'DAMES BRUT+ NET'!$B$6:$AO$78,40,FALSE))</f>
        <v>189</v>
      </c>
      <c r="G271" s="151" t="str">
        <f>IF(ISNA(VLOOKUP(B271,'S 3 H BRUT + NET'!$B$6:$AO$68,40,FALSE)),"",VLOOKUP(B271,'S 3 H BRUT + NET'!$B$6:$AO$68,40,FALSE))</f>
        <v/>
      </c>
      <c r="H271" s="93"/>
      <c r="I271" s="93"/>
      <c r="J271" s="93"/>
      <c r="K271" s="104"/>
      <c r="L271" s="83"/>
    </row>
    <row r="272" spans="1:12" s="95" customFormat="1" ht="13.8" customHeight="1">
      <c r="A272" s="90"/>
      <c r="B272" s="141" t="s">
        <v>233</v>
      </c>
      <c r="C272" s="36"/>
      <c r="D272" s="119" t="s">
        <v>232</v>
      </c>
      <c r="E272" s="149" t="str">
        <f>IF(ISNA(VLOOKUP(B272,'S 2 H BRUT+NET'!$B$6:$AO$130,40,FALSE)),"",VLOOKUP(B272,'S 2 H BRUT+NET'!$B$6:$AO$130,40,FALSE))</f>
        <v/>
      </c>
      <c r="F272" s="150">
        <f>IF(ISNA(VLOOKUP(B272,'DAMES BRUT+ NET'!$B$6:$AO$78,40,FALSE)),"",VLOOKUP(B272,'DAMES BRUT+ NET'!$B$6:$AO$78,40,FALSE))</f>
        <v>29</v>
      </c>
      <c r="G272" s="151" t="str">
        <f>IF(ISNA(VLOOKUP(B272,'S 3 H BRUT + NET'!$B$6:$AO$68,40,FALSE)),"",VLOOKUP(B272,'S 3 H BRUT + NET'!$B$6:$AO$68,40,FALSE))</f>
        <v/>
      </c>
      <c r="H272" s="93"/>
      <c r="I272" s="93"/>
      <c r="J272" s="93"/>
      <c r="K272" s="104"/>
      <c r="L272" s="83"/>
    </row>
    <row r="273" spans="1:12" s="95" customFormat="1" ht="13.8" customHeight="1">
      <c r="A273" s="90"/>
      <c r="B273" s="141" t="s">
        <v>235</v>
      </c>
      <c r="C273" s="36"/>
      <c r="D273" s="119" t="s">
        <v>232</v>
      </c>
      <c r="E273" s="149" t="str">
        <f>IF(ISNA(VLOOKUP(B273,'S 2 H BRUT+NET'!$B$6:$AO$130,40,FALSE)),"",VLOOKUP(B273,'S 2 H BRUT+NET'!$B$6:$AO$130,40,FALSE))</f>
        <v/>
      </c>
      <c r="F273" s="150">
        <f>IF(ISNA(VLOOKUP(B273,'DAMES BRUT+ NET'!$B$6:$AO$78,40,FALSE)),"",VLOOKUP(B273,'DAMES BRUT+ NET'!$B$6:$AO$78,40,FALSE))</f>
        <v>25</v>
      </c>
      <c r="G273" s="151" t="str">
        <f>IF(ISNA(VLOOKUP(B273,'S 3 H BRUT + NET'!$B$6:$AO$68,40,FALSE)),"",VLOOKUP(B273,'S 3 H BRUT + NET'!$B$6:$AO$68,40,FALSE))</f>
        <v/>
      </c>
      <c r="H273" s="93"/>
      <c r="I273" s="93"/>
      <c r="J273" s="93"/>
      <c r="K273" s="104"/>
      <c r="L273" s="83"/>
    </row>
    <row r="274" spans="1:12" s="95" customFormat="1" ht="13.8" customHeight="1">
      <c r="A274" s="90"/>
      <c r="B274" s="141" t="s">
        <v>316</v>
      </c>
      <c r="C274" s="36"/>
      <c r="D274" s="119" t="s">
        <v>232</v>
      </c>
      <c r="E274" s="149" t="str">
        <f>IF(ISNA(VLOOKUP(B274,'S 2 H BRUT+NET'!$B$6:$AO$130,40,FALSE)),"",VLOOKUP(B274,'S 2 H BRUT+NET'!$B$6:$AO$130,40,FALSE))</f>
        <v/>
      </c>
      <c r="F274" s="150">
        <f>IF(ISNA(VLOOKUP(B274,'DAMES BRUT+ NET'!$B$6:$AO$78,40,FALSE)),"",VLOOKUP(B274,'DAMES BRUT+ NET'!$B$6:$AO$78,40,FALSE))</f>
        <v>81</v>
      </c>
      <c r="G274" s="151" t="str">
        <f>IF(ISNA(VLOOKUP(B274,'S 3 H BRUT + NET'!$B$6:$AO$68,40,FALSE)),"",VLOOKUP(B274,'S 3 H BRUT + NET'!$B$6:$AO$68,40,FALSE))</f>
        <v/>
      </c>
      <c r="H274" s="93"/>
      <c r="I274" s="93"/>
      <c r="J274" s="93"/>
      <c r="K274" s="104"/>
      <c r="L274" s="83"/>
    </row>
    <row r="275" spans="1:12" s="95" customFormat="1" ht="13.8" customHeight="1">
      <c r="A275" s="90"/>
      <c r="B275" s="141" t="s">
        <v>290</v>
      </c>
      <c r="C275" s="36"/>
      <c r="D275" s="119" t="s">
        <v>232</v>
      </c>
      <c r="E275" s="149" t="str">
        <f>IF(ISNA(VLOOKUP(B275,'S 2 H BRUT+NET'!$B$6:$AO$130,40,FALSE)),"",VLOOKUP(B275,'S 2 H BRUT+NET'!$B$6:$AO$130,40,FALSE))</f>
        <v/>
      </c>
      <c r="F275" s="150">
        <f>IF(ISNA(VLOOKUP(B275,'DAMES BRUT+ NET'!$B$6:$AO$78,40,FALSE)),"",VLOOKUP(B275,'DAMES BRUT+ NET'!$B$6:$AO$78,40,FALSE))</f>
        <v>41</v>
      </c>
      <c r="G275" s="151" t="str">
        <f>IF(ISNA(VLOOKUP(B275,'S 3 H BRUT + NET'!$B$6:$AO$68,40,FALSE)),"",VLOOKUP(B275,'S 3 H BRUT + NET'!$B$6:$AO$68,40,FALSE))</f>
        <v/>
      </c>
      <c r="H275" s="93"/>
      <c r="I275" s="93"/>
      <c r="J275" s="93"/>
      <c r="K275" s="104"/>
      <c r="L275" s="83"/>
    </row>
  </sheetData>
  <mergeCells count="7">
    <mergeCell ref="E17:G17"/>
    <mergeCell ref="H17:L17"/>
    <mergeCell ref="A1:C1"/>
    <mergeCell ref="A2:B2"/>
    <mergeCell ref="B15:B16"/>
    <mergeCell ref="E15:L15"/>
    <mergeCell ref="E16:L16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N12"/>
  <sheetViews>
    <sheetView zoomScale="62" zoomScaleNormal="62" workbookViewId="0">
      <selection activeCell="H10" sqref="H10"/>
    </sheetView>
  </sheetViews>
  <sheetFormatPr baseColWidth="10" defaultRowHeight="14.4"/>
  <cols>
    <col min="1" max="1" width="9.6640625" customWidth="1"/>
    <col min="2" max="2" width="9.44140625" style="11" customWidth="1"/>
    <col min="3" max="3" width="27.44140625" customWidth="1"/>
    <col min="4" max="4" width="24" customWidth="1"/>
    <col min="5" max="5" width="5.33203125" customWidth="1"/>
    <col min="6" max="6" width="9.6640625" style="11" customWidth="1"/>
    <col min="7" max="7" width="9.44140625" style="11" customWidth="1"/>
    <col min="8" max="8" width="27.44140625" style="11" customWidth="1"/>
    <col min="9" max="9" width="24" style="11" customWidth="1"/>
    <col min="10" max="10" width="5" customWidth="1"/>
    <col min="11" max="11" width="9.88671875" style="11" customWidth="1"/>
    <col min="12" max="12" width="9.5546875" style="11" customWidth="1"/>
    <col min="13" max="13" width="27.44140625" style="11" customWidth="1"/>
    <col min="14" max="14" width="24" style="11" customWidth="1"/>
    <col min="15" max="15" width="6" customWidth="1"/>
  </cols>
  <sheetData>
    <row r="1" spans="1:14" s="63" customFormat="1" ht="55.2" customHeight="1" thickBot="1">
      <c r="A1" s="299" t="s">
        <v>343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1"/>
    </row>
    <row r="2" spans="1:14" s="61" customFormat="1" ht="28.2" customHeight="1" thickBot="1"/>
    <row r="3" spans="1:14" s="62" customFormat="1" ht="48.6" customHeight="1" thickBot="1">
      <c r="A3" s="302" t="s">
        <v>114</v>
      </c>
      <c r="B3" s="303"/>
      <c r="C3" s="304"/>
      <c r="D3" s="305"/>
      <c r="F3" s="310" t="s">
        <v>359</v>
      </c>
      <c r="G3" s="311"/>
      <c r="H3" s="312"/>
      <c r="I3" s="313"/>
      <c r="K3" s="306" t="s">
        <v>360</v>
      </c>
      <c r="L3" s="307"/>
      <c r="M3" s="308"/>
      <c r="N3" s="309"/>
    </row>
    <row r="4" spans="1:14" s="64" customFormat="1" ht="46.2" customHeight="1">
      <c r="A4" s="120" t="s">
        <v>111</v>
      </c>
      <c r="B4" s="70" t="s">
        <v>363</v>
      </c>
      <c r="C4" s="69" t="s">
        <v>356</v>
      </c>
      <c r="D4" s="69" t="s">
        <v>86</v>
      </c>
      <c r="F4" s="120" t="s">
        <v>362</v>
      </c>
      <c r="G4" s="70" t="s">
        <v>369</v>
      </c>
      <c r="H4" s="69" t="s">
        <v>353</v>
      </c>
      <c r="I4" s="69" t="s">
        <v>87</v>
      </c>
      <c r="K4" s="120" t="s">
        <v>362</v>
      </c>
      <c r="L4" s="70" t="s">
        <v>372</v>
      </c>
      <c r="M4" s="69" t="s">
        <v>349</v>
      </c>
      <c r="N4" s="69" t="s">
        <v>87</v>
      </c>
    </row>
    <row r="5" spans="1:14" s="64" customFormat="1" ht="46.2" customHeight="1">
      <c r="A5" s="121" t="s">
        <v>112</v>
      </c>
      <c r="B5" s="67" t="s">
        <v>364</v>
      </c>
      <c r="C5" s="65" t="s">
        <v>357</v>
      </c>
      <c r="D5" s="65" t="s">
        <v>90</v>
      </c>
      <c r="F5" s="121" t="s">
        <v>112</v>
      </c>
      <c r="G5" s="67" t="s">
        <v>370</v>
      </c>
      <c r="H5" s="65" t="s">
        <v>354</v>
      </c>
      <c r="I5" s="65" t="s">
        <v>85</v>
      </c>
      <c r="K5" s="121" t="s">
        <v>112</v>
      </c>
      <c r="L5" s="67" t="s">
        <v>373</v>
      </c>
      <c r="M5" s="65" t="s">
        <v>350</v>
      </c>
      <c r="N5" s="65" t="s">
        <v>352</v>
      </c>
    </row>
    <row r="6" spans="1:14" s="64" customFormat="1" ht="46.2" customHeight="1">
      <c r="A6" s="122" t="s">
        <v>113</v>
      </c>
      <c r="B6" s="68" t="s">
        <v>365</v>
      </c>
      <c r="C6" s="66" t="s">
        <v>358</v>
      </c>
      <c r="D6" s="66" t="s">
        <v>282</v>
      </c>
      <c r="F6" s="122" t="s">
        <v>113</v>
      </c>
      <c r="G6" s="68" t="s">
        <v>371</v>
      </c>
      <c r="H6" s="66" t="s">
        <v>355</v>
      </c>
      <c r="I6" s="66" t="s">
        <v>89</v>
      </c>
      <c r="K6" s="122" t="s">
        <v>113</v>
      </c>
      <c r="L6" s="68" t="s">
        <v>374</v>
      </c>
      <c r="M6" s="66" t="s">
        <v>351</v>
      </c>
      <c r="N6" s="66" t="s">
        <v>85</v>
      </c>
    </row>
    <row r="7" spans="1:14" s="61" customFormat="1"/>
    <row r="8" spans="1:14" ht="15" thickBot="1"/>
    <row r="9" spans="1:14" ht="67.8" customHeight="1" thickBot="1">
      <c r="A9" s="289" t="s">
        <v>361</v>
      </c>
      <c r="B9" s="290"/>
      <c r="C9" s="291"/>
      <c r="D9" s="292"/>
      <c r="E9" s="11"/>
    </row>
    <row r="10" spans="1:14" ht="48" customHeight="1">
      <c r="A10" s="69" t="s">
        <v>362</v>
      </c>
      <c r="B10" s="70" t="s">
        <v>366</v>
      </c>
      <c r="C10" s="293" t="s">
        <v>86</v>
      </c>
      <c r="D10" s="294"/>
      <c r="E10" s="11"/>
    </row>
    <row r="11" spans="1:14" ht="48" customHeight="1">
      <c r="A11" s="65" t="s">
        <v>112</v>
      </c>
      <c r="B11" s="67" t="s">
        <v>367</v>
      </c>
      <c r="C11" s="295" t="s">
        <v>87</v>
      </c>
      <c r="D11" s="296"/>
    </row>
    <row r="12" spans="1:14" ht="48" customHeight="1">
      <c r="A12" s="66" t="s">
        <v>113</v>
      </c>
      <c r="B12" s="68" t="s">
        <v>368</v>
      </c>
      <c r="C12" s="297" t="s">
        <v>85</v>
      </c>
      <c r="D12" s="298"/>
    </row>
  </sheetData>
  <mergeCells count="8">
    <mergeCell ref="C12:D12"/>
    <mergeCell ref="K3:N3"/>
    <mergeCell ref="F3:I3"/>
    <mergeCell ref="A9:D9"/>
    <mergeCell ref="C10:D10"/>
    <mergeCell ref="C11:D11"/>
    <mergeCell ref="A1:N1"/>
    <mergeCell ref="A3:D3"/>
  </mergeCells>
  <printOptions horizontalCentered="1" verticalCentered="1"/>
  <pageMargins left="0" right="0" top="0.74803149606299213" bottom="0.74803149606299213" header="0.31496062992125984" footer="0.31496062992125984"/>
  <pageSetup paperSize="9"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U136"/>
  <sheetViews>
    <sheetView tabSelected="1" zoomScale="74" zoomScaleNormal="74" workbookViewId="0">
      <pane ySplit="5" topLeftCell="A6" activePane="bottomLeft" state="frozen"/>
      <selection pane="bottomLeft" activeCell="AQ15" sqref="AQ15"/>
    </sheetView>
  </sheetViews>
  <sheetFormatPr baseColWidth="10" defaultColWidth="11.44140625" defaultRowHeight="13.8"/>
  <cols>
    <col min="1" max="1" width="3" style="3" customWidth="1"/>
    <col min="2" max="2" width="24.21875" style="27" customWidth="1"/>
    <col min="3" max="3" width="4.5546875" style="5" customWidth="1"/>
    <col min="4" max="4" width="13.33203125" style="3" customWidth="1"/>
    <col min="5" max="5" width="4.5546875" style="4" customWidth="1"/>
    <col min="6" max="7" width="4.6640625" style="4" customWidth="1"/>
    <col min="8" max="8" width="4.5546875" style="4" customWidth="1"/>
    <col min="9" max="10" width="4.6640625" style="4" customWidth="1"/>
    <col min="11" max="11" width="4.5546875" style="4" customWidth="1"/>
    <col min="12" max="13" width="4.6640625" style="4" customWidth="1"/>
    <col min="14" max="14" width="4.5546875" style="4" customWidth="1"/>
    <col min="15" max="16" width="4.6640625" style="4" customWidth="1"/>
    <col min="17" max="17" width="4.5546875" style="4" customWidth="1"/>
    <col min="18" max="18" width="5.21875" style="4" customWidth="1"/>
    <col min="19" max="19" width="5.44140625" style="4" customWidth="1"/>
    <col min="20" max="20" width="4.5546875" style="4" customWidth="1"/>
    <col min="21" max="22" width="4.6640625" style="4" customWidth="1"/>
    <col min="23" max="23" width="4.5546875" style="4" customWidth="1"/>
    <col min="24" max="25" width="4.6640625" style="4" customWidth="1"/>
    <col min="26" max="26" width="4.5546875" style="4" customWidth="1"/>
    <col min="27" max="28" width="4.6640625" style="4" customWidth="1"/>
    <col min="29" max="29" width="4.5546875" style="4" customWidth="1"/>
    <col min="30" max="31" width="4.6640625" style="4" customWidth="1"/>
    <col min="32" max="32" width="4.5546875" style="4" customWidth="1"/>
    <col min="33" max="35" width="4.6640625" style="4" customWidth="1"/>
    <col min="36" max="36" width="3.33203125" style="3" customWidth="1"/>
    <col min="37" max="37" width="3.33203125" style="4" customWidth="1"/>
    <col min="38" max="40" width="3.33203125" style="3" customWidth="1"/>
    <col min="41" max="41" width="5.44140625" style="3" customWidth="1"/>
    <col min="42" max="42" width="6.109375" style="3" customWidth="1"/>
    <col min="43" max="43" width="3.5546875" style="3" customWidth="1"/>
    <col min="44" max="16384" width="11.44140625" style="3"/>
  </cols>
  <sheetData>
    <row r="1" spans="1:44" ht="8.25" customHeight="1" thickBot="1"/>
    <row r="2" spans="1:44" ht="18" customHeight="1" thickBot="1">
      <c r="B2" s="175" t="s">
        <v>216</v>
      </c>
      <c r="C2" s="176"/>
      <c r="D2" s="177"/>
      <c r="E2" s="217">
        <v>2023</v>
      </c>
      <c r="F2" s="218"/>
      <c r="G2" s="219"/>
      <c r="K2" s="21"/>
      <c r="L2" s="21"/>
      <c r="M2" s="21"/>
      <c r="N2" s="21"/>
      <c r="O2" s="21"/>
      <c r="P2" s="21"/>
      <c r="AI2" s="175" t="s">
        <v>65</v>
      </c>
      <c r="AJ2" s="176"/>
      <c r="AK2" s="176"/>
      <c r="AL2" s="176"/>
      <c r="AM2" s="177"/>
      <c r="AP2" s="22"/>
    </row>
    <row r="3" spans="1:44" ht="6.6" customHeight="1" thickBot="1"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</row>
    <row r="4" spans="1:44" ht="97.2" customHeight="1" thickBot="1">
      <c r="B4" s="224" t="s">
        <v>63</v>
      </c>
      <c r="C4" s="220" t="s">
        <v>53</v>
      </c>
      <c r="D4" s="222" t="s">
        <v>217</v>
      </c>
      <c r="E4" s="211" t="s">
        <v>220</v>
      </c>
      <c r="F4" s="212"/>
      <c r="G4" s="213"/>
      <c r="H4" s="214" t="s">
        <v>219</v>
      </c>
      <c r="I4" s="215"/>
      <c r="J4" s="216"/>
      <c r="K4" s="199" t="s">
        <v>218</v>
      </c>
      <c r="L4" s="200"/>
      <c r="M4" s="201"/>
      <c r="N4" s="186" t="s">
        <v>221</v>
      </c>
      <c r="O4" s="187"/>
      <c r="P4" s="188"/>
      <c r="Q4" s="202" t="s">
        <v>222</v>
      </c>
      <c r="R4" s="203"/>
      <c r="S4" s="204"/>
      <c r="T4" s="180" t="s">
        <v>223</v>
      </c>
      <c r="U4" s="181"/>
      <c r="V4" s="182"/>
      <c r="W4" s="205" t="s">
        <v>224</v>
      </c>
      <c r="X4" s="206"/>
      <c r="Y4" s="207"/>
      <c r="Z4" s="208" t="s">
        <v>226</v>
      </c>
      <c r="AA4" s="209"/>
      <c r="AB4" s="210"/>
      <c r="AC4" s="183" t="s">
        <v>227</v>
      </c>
      <c r="AD4" s="184"/>
      <c r="AE4" s="185"/>
      <c r="AF4" s="186"/>
      <c r="AG4" s="187"/>
      <c r="AH4" s="188"/>
      <c r="AI4" s="197" t="s">
        <v>52</v>
      </c>
      <c r="AJ4" s="195" t="s">
        <v>51</v>
      </c>
      <c r="AK4" s="193" t="s">
        <v>55</v>
      </c>
      <c r="AL4" s="193" t="s">
        <v>54</v>
      </c>
      <c r="AM4" s="191" t="s">
        <v>56</v>
      </c>
      <c r="AN4" s="191" t="s">
        <v>207</v>
      </c>
      <c r="AO4" s="189" t="s">
        <v>211</v>
      </c>
      <c r="AP4" s="178" t="s">
        <v>78</v>
      </c>
      <c r="AR4" s="123"/>
    </row>
    <row r="5" spans="1:44" ht="14.4" customHeight="1" thickBot="1">
      <c r="B5" s="225"/>
      <c r="C5" s="221"/>
      <c r="D5" s="223"/>
      <c r="E5" s="33" t="s">
        <v>75</v>
      </c>
      <c r="F5" s="33" t="s">
        <v>76</v>
      </c>
      <c r="G5" s="33" t="s">
        <v>77</v>
      </c>
      <c r="H5" s="72" t="s">
        <v>206</v>
      </c>
      <c r="I5" s="72" t="s">
        <v>76</v>
      </c>
      <c r="J5" s="72" t="s">
        <v>77</v>
      </c>
      <c r="K5" s="72" t="s">
        <v>75</v>
      </c>
      <c r="L5" s="72" t="s">
        <v>76</v>
      </c>
      <c r="M5" s="72" t="s">
        <v>77</v>
      </c>
      <c r="N5" s="33" t="s">
        <v>75</v>
      </c>
      <c r="O5" s="73" t="s">
        <v>76</v>
      </c>
      <c r="P5" s="74" t="s">
        <v>77</v>
      </c>
      <c r="Q5" s="72" t="s">
        <v>75</v>
      </c>
      <c r="R5" s="72" t="s">
        <v>76</v>
      </c>
      <c r="S5" s="72" t="s">
        <v>77</v>
      </c>
      <c r="T5" s="33" t="s">
        <v>75</v>
      </c>
      <c r="U5" s="33" t="s">
        <v>76</v>
      </c>
      <c r="V5" s="33" t="s">
        <v>77</v>
      </c>
      <c r="W5" s="72" t="s">
        <v>75</v>
      </c>
      <c r="X5" s="72" t="s">
        <v>76</v>
      </c>
      <c r="Y5" s="72" t="s">
        <v>77</v>
      </c>
      <c r="Z5" s="72" t="s">
        <v>75</v>
      </c>
      <c r="AA5" s="72" t="s">
        <v>76</v>
      </c>
      <c r="AB5" s="72" t="s">
        <v>77</v>
      </c>
      <c r="AC5" s="72" t="s">
        <v>75</v>
      </c>
      <c r="AD5" s="72" t="s">
        <v>76</v>
      </c>
      <c r="AE5" s="72" t="s">
        <v>77</v>
      </c>
      <c r="AF5" s="33" t="s">
        <v>75</v>
      </c>
      <c r="AG5" s="33" t="s">
        <v>76</v>
      </c>
      <c r="AH5" s="33" t="s">
        <v>77</v>
      </c>
      <c r="AI5" s="198"/>
      <c r="AJ5" s="196"/>
      <c r="AK5" s="194"/>
      <c r="AL5" s="194"/>
      <c r="AM5" s="192"/>
      <c r="AN5" s="192"/>
      <c r="AO5" s="190"/>
      <c r="AP5" s="179"/>
    </row>
    <row r="6" spans="1:44" ht="14.4">
      <c r="B6" s="48" t="s">
        <v>38</v>
      </c>
      <c r="C6" s="49"/>
      <c r="D6" s="50" t="s">
        <v>8</v>
      </c>
      <c r="E6" s="36">
        <f>IF(VLOOKUP($B6,'S 2 H BRUT'!$B$6:$E$130,4,FALSE)="","",(VLOOKUP($B6,'S 2 H BRUT'!$B$6:$E$130,4,FALSE)))</f>
        <v>20</v>
      </c>
      <c r="F6" s="36">
        <f>IF(VLOOKUP($B6,'S 2 H NET'!$B$6:E$130,4,FALSE)="","",(VLOOKUP($B6,'S 2 H NET'!$B$6:$E$130,4,FALSE)))</f>
        <v>30</v>
      </c>
      <c r="G6" s="51">
        <f>IF(F6="","",SUM(E6:F6))</f>
        <v>50</v>
      </c>
      <c r="H6" s="36">
        <f>IF(VLOOKUP($B6,'S 2 H BRUT'!$B$6:$F$130,5,FALSE)="","",(VLOOKUP($B6,'S 2 H BRUT'!$B$6:$F$130,5,FALSE)))</f>
        <v>15</v>
      </c>
      <c r="I6" s="36">
        <f>IF(VLOOKUP($B6,'S 2 H NET'!$B$6:$F$130,5,FALSE)="","",(VLOOKUP($B6,'S 2 H NET'!$B$6:$F$130,5,FALSE)))</f>
        <v>27</v>
      </c>
      <c r="J6" s="51">
        <f>IF(I6="","",SUM(H6:I6))</f>
        <v>42</v>
      </c>
      <c r="K6" s="36">
        <f>IF(VLOOKUP($B6,'S 2 H BRUT'!$B$6:$G$130,6,FALSE)="","",(VLOOKUP($B6,'S 2 H BRUT'!$B$6:$G$130,6,FALSE)))</f>
        <v>25</v>
      </c>
      <c r="L6" s="36">
        <f>IF(VLOOKUP($B6,'S 2 H NET'!$B$6:$G$130,6,FALSE)="","",(VLOOKUP($B6,'S 2 H NET'!$B$6:$G$130,6,FALSE)))</f>
        <v>37</v>
      </c>
      <c r="M6" s="51">
        <f>IF(L6="","",SUM(K6:L6))</f>
        <v>62</v>
      </c>
      <c r="N6" s="36">
        <f>IF(VLOOKUP($B6,'S 2 H BRUT'!$B$6:$H$130,7,FALSE)="","",(VLOOKUP($B6,'S 2 H BRUT'!$B$6:$H$130,7,FALSE)))</f>
        <v>21</v>
      </c>
      <c r="O6" s="36">
        <f>IF(VLOOKUP($B6,'S 2 H NET'!$B$6:$H$130,7,FALSE)="","",(VLOOKUP($B6,'S 2 H NET'!$B$6:$H$130,7,FALSE)))</f>
        <v>32</v>
      </c>
      <c r="P6" s="51">
        <f>IF(O6="","",SUM(N6:O6))</f>
        <v>53</v>
      </c>
      <c r="Q6" s="36">
        <f>IF(VLOOKUP($B6,'S 2 H BRUT'!$B$6:$J$130,8,FALSE)="","",(VLOOKUP($B6,'S 2 H BRUT'!$B$6:$J$130,8,FALSE)))</f>
        <v>28</v>
      </c>
      <c r="R6" s="36">
        <f>IF(VLOOKUP($B6,'S 2 H NET'!$B$6:$J$130,8,FALSE)="","",(VLOOKUP($B6,'S 2 H NET'!$B$6:$J$130,8,FALSE)))</f>
        <v>39</v>
      </c>
      <c r="S6" s="51">
        <f>IF(R6="","",SUM(Q6:R6))</f>
        <v>67</v>
      </c>
      <c r="T6" s="36">
        <f>IF(VLOOKUP($B6,'S 2 H BRUT'!$B$6:$J$130,9,FALSE)="","",(VLOOKUP($B6,'S 2 H BRUT'!$B$6:$J$130,9,FALSE)))</f>
        <v>23</v>
      </c>
      <c r="U6" s="36">
        <f>IF(VLOOKUP($B6,'S 2 H NET'!$B$6:$J$130,9,FALSE)="","",(VLOOKUP($B6,'S 2 H NET'!$B$6:$J$130,9,FALSE)))</f>
        <v>34</v>
      </c>
      <c r="V6" s="51">
        <f>IF(U6="","",SUM(T6:U6))</f>
        <v>57</v>
      </c>
      <c r="W6" s="36">
        <f>IF(VLOOKUP($B6,'S 2 H BRUT'!$B$6:$M$130,10,FALSE)="","",(VLOOKUP($B6,'S 2 H BRUT'!$B$6:$M$130,10,FALSE)))</f>
        <v>21</v>
      </c>
      <c r="X6" s="36">
        <f>IF(VLOOKUP($B6,'S 2 H NET'!$B$6:$M$130,10,FALSE)="","",(VLOOKUP($B6,'S 2 H NET'!$B$6:$M$130,10,FALSE)))</f>
        <v>31</v>
      </c>
      <c r="Y6" s="51">
        <f>IF(X6="","",SUM(W6:X6))</f>
        <v>52</v>
      </c>
      <c r="Z6" s="36">
        <f>IF(VLOOKUP($B6,'S 2 H BRUT'!$B$6:$L$130,11,FALSE)="","",(VLOOKUP($B6,'S 2 H BRUT'!$B$6:$L$130,11,FALSE)))</f>
        <v>19</v>
      </c>
      <c r="AA6" s="36">
        <f>IF(VLOOKUP($B6,'S 2 H NET'!$B$6:$L$130,11,FALSE)="","",(VLOOKUP($B6,'S 2 H NET'!$B$6:$L$130,11,FALSE)))</f>
        <v>31</v>
      </c>
      <c r="AB6" s="51">
        <f>IF(AA6="","",SUM(Z6:AA6))</f>
        <v>50</v>
      </c>
      <c r="AC6" s="36">
        <f>IF(VLOOKUP($B6,'S 2 H BRUT'!$B$6:$M$130,12,FALSE)="","",(VLOOKUP($B6,'S 2 H BRUT'!$B$6:$M$130,12,FALSE)))</f>
        <v>15</v>
      </c>
      <c r="AD6" s="36">
        <f>IF(VLOOKUP($B6,'S 2 H NET'!$B$6:$M$130,12,FALSE)="","",(VLOOKUP($B6,'S 2 H NET'!$B$6:$M$130,12,FALSE)))</f>
        <v>23</v>
      </c>
      <c r="AE6" s="51">
        <f>IF(AD6="","",SUM(AC6:AD6))</f>
        <v>38</v>
      </c>
      <c r="AF6" s="36" t="str">
        <f>IF(VLOOKUP($B6,'S 2 H BRUT'!$B$6:$N$130,13,FALSE)="","",(VLOOKUP($B6,'S 2 H BRUT'!$B$6:$N$130,13,FALSE)))</f>
        <v/>
      </c>
      <c r="AG6" s="36" t="str">
        <f>IF(VLOOKUP($B6,'S 2 H NET'!$B$6:$N$130,13,FALSE)="","",(VLOOKUP($B6,'S 2 H NET'!$B$6:$N$130,13,FALSE)))</f>
        <v/>
      </c>
      <c r="AH6" s="51" t="str">
        <f>IF(AG6="","",SUM(AF6:AG6))</f>
        <v/>
      </c>
      <c r="AI6" s="51">
        <f>SUM(G6,J6,M6,P6,S6,V6,Y6,AB6,AE6,AH6)</f>
        <v>471</v>
      </c>
      <c r="AJ6" s="52">
        <f>+COUNT(G6,J6,M6,P6,S6,V6,Y6,AB6,AE6,AH6)</f>
        <v>9</v>
      </c>
      <c r="AK6" s="52">
        <f>IF(AJ6&lt;6,0,+SMALL(($G6,$J6,$M6,$P6,$S6,$V6,$Y6,$AB6,$AE6,$AH6),1))</f>
        <v>38</v>
      </c>
      <c r="AL6" s="52">
        <f>IF(AJ6&lt;7,0,+SMALL(($G6,$J6,$M6,$P6,$S6,$V6,$Y6,$AB6,$AE6,$AH6),2))</f>
        <v>42</v>
      </c>
      <c r="AM6" s="52">
        <f>IF(AJ6&lt;8,0,+SMALL(($G6,$J6,$M6,$P6,$S6,$V6,$Y6,$AB6,$AE6,$AH6),3))</f>
        <v>50</v>
      </c>
      <c r="AN6" s="52">
        <f>IF(AJ6&lt;9,0,+SMALL(($G6,$J6,$M6,$P6,$S6,$V6,$Y6,$AB6,$AE6,$AH6),4))</f>
        <v>50</v>
      </c>
      <c r="AO6" s="52">
        <f>AI6-AK6-AL6-AM6-AN6</f>
        <v>291</v>
      </c>
      <c r="AP6" s="20">
        <f>RANK(AO6,$AO$6:$AO$130,0)</f>
        <v>1</v>
      </c>
    </row>
    <row r="7" spans="1:44" ht="14.4">
      <c r="B7" s="48" t="s">
        <v>288</v>
      </c>
      <c r="C7" s="49"/>
      <c r="D7" s="77" t="s">
        <v>16</v>
      </c>
      <c r="E7" s="36" t="str">
        <f>IF(VLOOKUP($B7,'S 2 H BRUT'!$B$6:$E$130,4,FALSE)="","",(VLOOKUP($B7,'S 2 H BRUT'!$B$6:$E$130,4,FALSE)))</f>
        <v/>
      </c>
      <c r="F7" s="36" t="str">
        <f>IF(VLOOKUP($B7,'S 2 H NET'!$B$6:E$130,4,FALSE)="","",(VLOOKUP($B7,'S 2 H NET'!$B$6:$E$130,4,FALSE)))</f>
        <v/>
      </c>
      <c r="G7" s="51" t="str">
        <f>IF(F7="","",SUM(E7:F7))</f>
        <v/>
      </c>
      <c r="H7" s="36">
        <f>IF(VLOOKUP($B7,'S 2 H BRUT'!$B$6:$F$130,5,FALSE)="","",(VLOOKUP($B7,'S 2 H BRUT'!$B$6:$F$130,5,FALSE)))</f>
        <v>15</v>
      </c>
      <c r="I7" s="36">
        <f>IF(VLOOKUP($B7,'S 2 H NET'!$B$6:$F$130,5,FALSE)="","",(VLOOKUP($B7,'S 2 H NET'!$B$6:$F$130,5,FALSE)))</f>
        <v>29</v>
      </c>
      <c r="J7" s="51">
        <f>IF(I7="","",SUM(H7:I7))</f>
        <v>44</v>
      </c>
      <c r="K7" s="36">
        <f>IF(VLOOKUP($B7,'S 2 H BRUT'!$B$6:$G$130,6,FALSE)="","",(VLOOKUP($B7,'S 2 H BRUT'!$B$6:$G$130,6,FALSE)))</f>
        <v>18</v>
      </c>
      <c r="L7" s="36">
        <f>IF(VLOOKUP($B7,'S 2 H NET'!$B$6:$G$130,6,FALSE)="","",(VLOOKUP($B7,'S 2 H NET'!$B$6:$G$130,6,FALSE)))</f>
        <v>30</v>
      </c>
      <c r="M7" s="51">
        <f>IF(L7="","",SUM(K7:L7))</f>
        <v>48</v>
      </c>
      <c r="N7" s="36">
        <f>IF(VLOOKUP($B7,'S 2 H BRUT'!$B$6:$H$130,7,FALSE)="","",(VLOOKUP($B7,'S 2 H BRUT'!$B$6:$H$130,7,FALSE)))</f>
        <v>20</v>
      </c>
      <c r="O7" s="36">
        <f>IF(VLOOKUP($B7,'S 2 H NET'!$B$6:$H$130,7,FALSE)="","",(VLOOKUP($B7,'S 2 H NET'!$B$6:$H$130,7,FALSE)))</f>
        <v>36</v>
      </c>
      <c r="P7" s="51">
        <f>IF(O7="","",SUM(N7:O7))</f>
        <v>56</v>
      </c>
      <c r="Q7" s="36">
        <f>IF(VLOOKUP($B7,'S 2 H BRUT'!$B$6:$J$130,8,FALSE)="","",(VLOOKUP($B7,'S 2 H BRUT'!$B$6:$J$130,8,FALSE)))</f>
        <v>24</v>
      </c>
      <c r="R7" s="36">
        <f>IF(VLOOKUP($B7,'S 2 H NET'!$B$6:$J$130,8,FALSE)="","",(VLOOKUP($B7,'S 2 H NET'!$B$6:$J$130,8,FALSE)))</f>
        <v>36</v>
      </c>
      <c r="S7" s="51">
        <f>IF(R7="","",SUM(Q7:R7))</f>
        <v>60</v>
      </c>
      <c r="T7" s="36">
        <f>IF(VLOOKUP($B7,'S 2 H BRUT'!$B$6:$J$130,9,FALSE)="","",(VLOOKUP($B7,'S 2 H BRUT'!$B$6:$J$130,9,FALSE)))</f>
        <v>12</v>
      </c>
      <c r="U7" s="36">
        <f>IF(VLOOKUP($B7,'S 2 H NET'!$B$6:$J$130,9,FALSE)="","",(VLOOKUP($B7,'S 2 H NET'!$B$6:$J$130,9,FALSE)))</f>
        <v>21</v>
      </c>
      <c r="V7" s="51">
        <f>IF(U7="","",SUM(T7:U7))</f>
        <v>33</v>
      </c>
      <c r="W7" s="36" t="str">
        <f>IF(VLOOKUP($B7,'S 2 H BRUT'!$B$6:$M$130,10,FALSE)="","",(VLOOKUP($B7,'S 2 H BRUT'!$B$6:$M$130,10,FALSE)))</f>
        <v/>
      </c>
      <c r="X7" s="36" t="str">
        <f>IF(VLOOKUP($B7,'S 2 H NET'!$B$6:$M$130,10,FALSE)="","",(VLOOKUP($B7,'S 2 H NET'!$B$6:$M$130,10,FALSE)))</f>
        <v/>
      </c>
      <c r="Y7" s="51" t="str">
        <f>IF(X7="","",SUM(W7:X7))</f>
        <v/>
      </c>
      <c r="Z7" s="36">
        <f>IF(VLOOKUP($B7,'S 2 H BRUT'!$B$6:$L$130,11,FALSE)="","",(VLOOKUP($B7,'S 2 H BRUT'!$B$6:$L$130,11,FALSE)))</f>
        <v>26</v>
      </c>
      <c r="AA7" s="36">
        <f>IF(VLOOKUP($B7,'S 2 H NET'!$B$6:$L$130,11,FALSE)="","",(VLOOKUP($B7,'S 2 H NET'!$B$6:$L$130,11,FALSE)))</f>
        <v>40</v>
      </c>
      <c r="AB7" s="51">
        <f>IF(AA7="","",SUM(Z7:AA7))</f>
        <v>66</v>
      </c>
      <c r="AC7" s="36">
        <f>IF(VLOOKUP($B7,'S 2 H BRUT'!$B$6:$M$130,12,FALSE)="","",(VLOOKUP($B7,'S 2 H BRUT'!$B$6:$M$130,12,FALSE)))</f>
        <v>19</v>
      </c>
      <c r="AD7" s="36">
        <f>IF(VLOOKUP($B7,'S 2 H NET'!$B$6:$M$130,12,FALSE)="","",(VLOOKUP($B7,'S 2 H NET'!$B$6:$M$130,12,FALSE)))</f>
        <v>29</v>
      </c>
      <c r="AE7" s="51">
        <f>IF(AD7="","",SUM(AC7:AD7))</f>
        <v>48</v>
      </c>
      <c r="AF7" s="36" t="str">
        <f>IF(VLOOKUP($B7,'S 2 H BRUT'!$B$6:$N$130,13,FALSE)="","",(VLOOKUP($B7,'S 2 H BRUT'!$B$6:$N$130,13,FALSE)))</f>
        <v/>
      </c>
      <c r="AG7" s="36" t="str">
        <f>IF(VLOOKUP($B7,'S 2 H NET'!$B$6:$N$130,13,FALSE)="","",(VLOOKUP($B7,'S 2 H NET'!$B$6:$N$130,13,FALSE)))</f>
        <v/>
      </c>
      <c r="AH7" s="51" t="str">
        <f>IF(AG7="","",SUM(AF7:AG7))</f>
        <v/>
      </c>
      <c r="AI7" s="51">
        <f>SUM(G7,J7,M7,P7,S7,V7,Y7,AB7,AE7,AH7)</f>
        <v>355</v>
      </c>
      <c r="AJ7" s="52">
        <f>+COUNT(G7,J7,M7,P7,S7,V7,Y7,AB7,AE7,AH7)</f>
        <v>7</v>
      </c>
      <c r="AK7" s="52">
        <f>IF(AJ7&lt;6,0,+SMALL(($G7,$J7,$M7,$P7,$S7,$V7,$Y7,$AB7,$AE7,$AH7),1))</f>
        <v>33</v>
      </c>
      <c r="AL7" s="52">
        <f>IF(AJ7&lt;7,0,+SMALL(($G7,$J7,$M7,$P7,$S7,$V7,$Y7,$AB7,$AE7,$AH7),2))</f>
        <v>44</v>
      </c>
      <c r="AM7" s="52">
        <f>IF(AJ7&lt;8,0,+SMALL(($G7,$J7,$M7,$P7,$S7,$V7,$Y7,$AB7,$AE7,$AH7),3))</f>
        <v>0</v>
      </c>
      <c r="AN7" s="52">
        <f>IF(AJ7&lt;9,0,+SMALL(($G7,$J7,$M7,$P7,$S7,$V7,$Y7,$AB7,$AE7,$AH7),4))</f>
        <v>0</v>
      </c>
      <c r="AO7" s="52">
        <f>AI7-AK7-AL7-AM7-AN7</f>
        <v>278</v>
      </c>
      <c r="AP7" s="20">
        <f>RANK(AO7,$AO$6:$AO$130,0)</f>
        <v>2</v>
      </c>
    </row>
    <row r="8" spans="1:44" ht="14.4">
      <c r="B8" s="48" t="s">
        <v>245</v>
      </c>
      <c r="C8" s="36"/>
      <c r="D8" s="46" t="s">
        <v>22</v>
      </c>
      <c r="E8" s="36">
        <f>IF(VLOOKUP($B8,'S 2 H BRUT'!$B$6:$E$130,4,FALSE)="","",(VLOOKUP($B8,'S 2 H BRUT'!$B$6:$E$130,4,FALSE)))</f>
        <v>24</v>
      </c>
      <c r="F8" s="36">
        <f>IF(VLOOKUP($B8,'S 2 H NET'!$B$6:E$130,4,FALSE)="","",(VLOOKUP($B8,'S 2 H NET'!$B$6:$E$130,4,FALSE)))</f>
        <v>37</v>
      </c>
      <c r="G8" s="51">
        <f>IF(F8="","",SUM(E8:F8))</f>
        <v>61</v>
      </c>
      <c r="H8" s="36">
        <f>IF(VLOOKUP($B8,'S 2 H BRUT'!$B$6:$F$130,5,FALSE)="","",(VLOOKUP($B8,'S 2 H BRUT'!$B$6:$F$130,5,FALSE)))</f>
        <v>18</v>
      </c>
      <c r="I8" s="36">
        <f>IF(VLOOKUP($B8,'S 2 H NET'!$B$6:$F$130,5,FALSE)="","",(VLOOKUP($B8,'S 2 H NET'!$B$6:$F$130,5,FALSE)))</f>
        <v>30</v>
      </c>
      <c r="J8" s="51">
        <f>IF(I8="","",SUM(H8:I8))</f>
        <v>48</v>
      </c>
      <c r="K8" s="36" t="str">
        <f>IF(VLOOKUP($B8,'S 2 H BRUT'!$B$6:$G$130,6,FALSE)="","",(VLOOKUP($B8,'S 2 H BRUT'!$B$6:$G$130,6,FALSE)))</f>
        <v/>
      </c>
      <c r="L8" s="36" t="str">
        <f>IF(VLOOKUP($B8,'S 2 H NET'!$B$6:$G$130,6,FALSE)="","",(VLOOKUP($B8,'S 2 H NET'!$B$6:$G$130,6,FALSE)))</f>
        <v/>
      </c>
      <c r="M8" s="51" t="str">
        <f>IF(L8="","",SUM(K8:L8))</f>
        <v/>
      </c>
      <c r="N8" s="36">
        <f>IF(VLOOKUP($B8,'S 2 H BRUT'!$B$6:$H$130,7,FALSE)="","",(VLOOKUP($B8,'S 2 H BRUT'!$B$6:$H$130,7,FALSE)))</f>
        <v>18</v>
      </c>
      <c r="O8" s="36">
        <f>IF(VLOOKUP($B8,'S 2 H NET'!$B$6:$H$130,7,FALSE)="","",(VLOOKUP($B8,'S 2 H NET'!$B$6:$H$130,7,FALSE)))</f>
        <v>33</v>
      </c>
      <c r="P8" s="51">
        <f>IF(O8="","",SUM(N8:O8))</f>
        <v>51</v>
      </c>
      <c r="Q8" s="36" t="str">
        <f>IF(VLOOKUP($B8,'S 2 H BRUT'!$B$6:$J$130,8,FALSE)="","",(VLOOKUP($B8,'S 2 H BRUT'!$B$6:$J$130,8,FALSE)))</f>
        <v/>
      </c>
      <c r="R8" s="36" t="str">
        <f>IF(VLOOKUP($B8,'S 2 H NET'!$B$6:$J$130,8,FALSE)="","",(VLOOKUP($B8,'S 2 H NET'!$B$6:$J$130,8,FALSE)))</f>
        <v/>
      </c>
      <c r="S8" s="51" t="str">
        <f>IF(R8="","",SUM(Q8:R8))</f>
        <v/>
      </c>
      <c r="T8" s="36">
        <f>IF(VLOOKUP($B8,'S 2 H BRUT'!$B$6:$J$130,9,FALSE)="","",(VLOOKUP($B8,'S 2 H BRUT'!$B$6:$J$130,9,FALSE)))</f>
        <v>13</v>
      </c>
      <c r="U8" s="36">
        <f>IF(VLOOKUP($B8,'S 2 H NET'!$B$6:$J$130,9,FALSE)="","",(VLOOKUP($B8,'S 2 H NET'!$B$6:$J$130,9,FALSE)))</f>
        <v>25</v>
      </c>
      <c r="V8" s="51">
        <f>IF(U8="","",SUM(T8:U8))</f>
        <v>38</v>
      </c>
      <c r="W8" s="36" t="str">
        <f>IF(VLOOKUP($B8,'S 2 H BRUT'!$B$6:$M$130,10,FALSE)="","",(VLOOKUP($B8,'S 2 H BRUT'!$B$6:$M$130,10,FALSE)))</f>
        <v/>
      </c>
      <c r="X8" s="36" t="str">
        <f>IF(VLOOKUP($B8,'S 2 H NET'!$B$6:$M$130,10,FALSE)="","",(VLOOKUP($B8,'S 2 H NET'!$B$6:$M$130,10,FALSE)))</f>
        <v/>
      </c>
      <c r="Y8" s="51" t="str">
        <f>IF(X8="","",SUM(W8:X8))</f>
        <v/>
      </c>
      <c r="Z8" s="36">
        <f>IF(VLOOKUP($B8,'S 2 H BRUT'!$B$6:$L$130,11,FALSE)="","",(VLOOKUP($B8,'S 2 H BRUT'!$B$6:$L$130,11,FALSE)))</f>
        <v>22</v>
      </c>
      <c r="AA8" s="36">
        <f>IF(VLOOKUP($B8,'S 2 H NET'!$B$6:$L$130,11,FALSE)="","",(VLOOKUP($B8,'S 2 H NET'!$B$6:$L$130,11,FALSE)))</f>
        <v>35</v>
      </c>
      <c r="AB8" s="51">
        <f>IF(AA8="","",SUM(Z8:AA8))</f>
        <v>57</v>
      </c>
      <c r="AC8" s="36">
        <f>IF(VLOOKUP($B8,'S 2 H BRUT'!$B$6:$M$130,12,FALSE)="","",(VLOOKUP($B8,'S 2 H BRUT'!$B$6:$M$130,12,FALSE)))</f>
        <v>23</v>
      </c>
      <c r="AD8" s="36">
        <f>IF(VLOOKUP($B8,'S 2 H NET'!$B$6:$M$130,12,FALSE)="","",(VLOOKUP($B8,'S 2 H NET'!$B$6:$M$130,12,FALSE)))</f>
        <v>36</v>
      </c>
      <c r="AE8" s="51">
        <f>IF(AD8="","",SUM(AC8:AD8))</f>
        <v>59</v>
      </c>
      <c r="AF8" s="36" t="str">
        <f>IF(VLOOKUP($B8,'S 2 H BRUT'!$B$6:$N$130,13,FALSE)="","",(VLOOKUP($B8,'S 2 H BRUT'!$B$6:$N$130,13,FALSE)))</f>
        <v/>
      </c>
      <c r="AG8" s="36" t="str">
        <f>IF(VLOOKUP($B8,'S 2 H NET'!$B$6:$N$130,13,FALSE)="","",(VLOOKUP($B8,'S 2 H NET'!$B$6:$N$130,13,FALSE)))</f>
        <v/>
      </c>
      <c r="AH8" s="51" t="str">
        <f>IF(AG8="","",SUM(AF8:AG8))</f>
        <v/>
      </c>
      <c r="AI8" s="51">
        <f>SUM(G8,J8,M8,P8,S8,V8,Y8,AB8,AE8,AH8)</f>
        <v>314</v>
      </c>
      <c r="AJ8" s="52">
        <f>+COUNT(G8,J8,M8,P8,S8,V8,Y8,AB8,AE8,AH8)</f>
        <v>6</v>
      </c>
      <c r="AK8" s="52">
        <f>IF(AJ8&lt;6,0,+SMALL(($G8,$J8,$M8,$P8,$S8,$V8,$Y8,$AB8,$AE8,$AH8),1))</f>
        <v>38</v>
      </c>
      <c r="AL8" s="52">
        <f>IF(AJ8&lt;7,0,+SMALL(($G8,$J8,$M8,$P8,$S8,$V8,$Y8,$AB8,$AE8,$AH8),2))</f>
        <v>0</v>
      </c>
      <c r="AM8" s="52">
        <f>IF(AJ8&lt;8,0,+SMALL(($G8,$J8,$M8,$P8,$S8,$V8,$Y8,$AB8,$AE8,$AH8),3))</f>
        <v>0</v>
      </c>
      <c r="AN8" s="52">
        <f>IF(AJ8&lt;9,0,+SMALL(($G8,$J8,$M8,$P8,$S8,$V8,$Y8,$AB8,$AE8,$AH8),4))</f>
        <v>0</v>
      </c>
      <c r="AO8" s="52">
        <f>AI8-AK8-AL8-AM8-AN8</f>
        <v>276</v>
      </c>
      <c r="AP8" s="20">
        <f>RANK(AO8,$AO$6:$AO$130,0)</f>
        <v>3</v>
      </c>
    </row>
    <row r="9" spans="1:44" ht="14.4">
      <c r="B9" s="48" t="s">
        <v>15</v>
      </c>
      <c r="C9" s="49"/>
      <c r="D9" s="54" t="s">
        <v>5</v>
      </c>
      <c r="E9" s="36">
        <f>IF(VLOOKUP($B9,'S 2 H BRUT'!$B$6:$E$130,4,FALSE)="","",(VLOOKUP($B9,'S 2 H BRUT'!$B$6:$E$130,4,FALSE)))</f>
        <v>20</v>
      </c>
      <c r="F9" s="36">
        <f>IF(VLOOKUP($B9,'S 2 H NET'!$B$6:E$130,4,FALSE)="","",(VLOOKUP($B9,'S 2 H NET'!$B$6:$E$130,4,FALSE)))</f>
        <v>34</v>
      </c>
      <c r="G9" s="51">
        <f>IF(F9="","",SUM(E9:F9))</f>
        <v>54</v>
      </c>
      <c r="H9" s="36">
        <f>IF(VLOOKUP($B9,'S 2 H BRUT'!$B$6:$F$130,5,FALSE)="","",(VLOOKUP($B9,'S 2 H BRUT'!$B$6:$F$130,5,FALSE)))</f>
        <v>14</v>
      </c>
      <c r="I9" s="36">
        <f>IF(VLOOKUP($B9,'S 2 H NET'!$B$6:$F$130,5,FALSE)="","",(VLOOKUP($B9,'S 2 H NET'!$B$6:$F$130,5,FALSE)))</f>
        <v>28</v>
      </c>
      <c r="J9" s="51">
        <f>IF(I9="","",SUM(H9:I9))</f>
        <v>42</v>
      </c>
      <c r="K9" s="36">
        <f>IF(VLOOKUP($B9,'S 2 H BRUT'!$B$6:$G$130,6,FALSE)="","",(VLOOKUP($B9,'S 2 H BRUT'!$B$6:$G$130,6,FALSE)))</f>
        <v>17</v>
      </c>
      <c r="L9" s="36">
        <f>IF(VLOOKUP($B9,'S 2 H NET'!$B$6:$G$130,6,FALSE)="","",(VLOOKUP($B9,'S 2 H NET'!$B$6:$G$130,6,FALSE)))</f>
        <v>32</v>
      </c>
      <c r="M9" s="51">
        <f>IF(L9="","",SUM(K9:L9))</f>
        <v>49</v>
      </c>
      <c r="N9" s="36">
        <f>IF(VLOOKUP($B9,'S 2 H BRUT'!$B$6:$H$130,7,FALSE)="","",(VLOOKUP($B9,'S 2 H BRUT'!$B$6:$H$130,7,FALSE)))</f>
        <v>17</v>
      </c>
      <c r="O9" s="36">
        <f>IF(VLOOKUP($B9,'S 2 H NET'!$B$6:$H$130,7,FALSE)="","",(VLOOKUP($B9,'S 2 H NET'!$B$6:$H$130,7,FALSE)))</f>
        <v>33</v>
      </c>
      <c r="P9" s="51">
        <f>IF(O9="","",SUM(N9:O9))</f>
        <v>50</v>
      </c>
      <c r="Q9" s="36">
        <f>IF(VLOOKUP($B9,'S 2 H BRUT'!$B$6:$J$130,8,FALSE)="","",(VLOOKUP($B9,'S 2 H BRUT'!$B$6:$J$130,8,FALSE)))</f>
        <v>15</v>
      </c>
      <c r="R9" s="36">
        <f>IF(VLOOKUP($B9,'S 2 H NET'!$B$6:$J$130,8,FALSE)="","",(VLOOKUP($B9,'S 2 H NET'!$B$6:$J$130,8,FALSE)))</f>
        <v>29</v>
      </c>
      <c r="S9" s="51">
        <f>IF(R9="","",SUM(Q9:R9))</f>
        <v>44</v>
      </c>
      <c r="T9" s="36">
        <f>IF(VLOOKUP($B9,'S 2 H BRUT'!$B$6:$J$130,9,FALSE)="","",(VLOOKUP($B9,'S 2 H BRUT'!$B$6:$J$130,9,FALSE)))</f>
        <v>16</v>
      </c>
      <c r="U9" s="36">
        <f>IF(VLOOKUP($B9,'S 2 H NET'!$B$6:$J$130,9,FALSE)="","",(VLOOKUP($B9,'S 2 H NET'!$B$6:$J$130,9,FALSE)))</f>
        <v>29</v>
      </c>
      <c r="V9" s="51">
        <f>IF(U9="","",SUM(T9:U9))</f>
        <v>45</v>
      </c>
      <c r="W9" s="36">
        <f>IF(VLOOKUP($B9,'S 2 H BRUT'!$B$6:$M$130,10,FALSE)="","",(VLOOKUP($B9,'S 2 H BRUT'!$B$6:$M$130,10,FALSE)))</f>
        <v>24</v>
      </c>
      <c r="X9" s="36">
        <f>IF(VLOOKUP($B9,'S 2 H NET'!$B$6:$M$130,10,FALSE)="","",(VLOOKUP($B9,'S 2 H NET'!$B$6:$M$130,10,FALSE)))</f>
        <v>40</v>
      </c>
      <c r="Y9" s="51">
        <f>IF(X9="","",SUM(W9:X9))</f>
        <v>64</v>
      </c>
      <c r="Z9" s="36">
        <f>IF(VLOOKUP($B9,'S 2 H BRUT'!$B$6:$L$130,11,FALSE)="","",(VLOOKUP($B9,'S 2 H BRUT'!$B$6:$L$130,11,FALSE)))</f>
        <v>17</v>
      </c>
      <c r="AA9" s="36">
        <f>IF(VLOOKUP($B9,'S 2 H NET'!$B$6:$L$130,11,FALSE)="","",(VLOOKUP($B9,'S 2 H NET'!$B$6:$L$130,11,FALSE)))</f>
        <v>32</v>
      </c>
      <c r="AB9" s="51">
        <f>IF(AA9="","",SUM(Z9:AA9))</f>
        <v>49</v>
      </c>
      <c r="AC9" s="36">
        <f>IF(VLOOKUP($B9,'S 2 H BRUT'!$B$6:$M$130,12,FALSE)="","",(VLOOKUP($B9,'S 2 H BRUT'!$B$6:$M$130,12,FALSE)))</f>
        <v>24</v>
      </c>
      <c r="AD9" s="36">
        <f>IF(VLOOKUP($B9,'S 2 H NET'!$B$6:$M$130,12,FALSE)="","",(VLOOKUP($B9,'S 2 H NET'!$B$6:$M$130,12,FALSE)))</f>
        <v>35</v>
      </c>
      <c r="AE9" s="51">
        <f>IF(AD9="","",SUM(AC9:AD9))</f>
        <v>59</v>
      </c>
      <c r="AF9" s="36" t="str">
        <f>IF(VLOOKUP($B9,'S 2 H BRUT'!$B$6:$N$130,13,FALSE)="","",(VLOOKUP($B9,'S 2 H BRUT'!$B$6:$N$130,13,FALSE)))</f>
        <v/>
      </c>
      <c r="AG9" s="36" t="str">
        <f>IF(VLOOKUP($B9,'S 2 H NET'!$B$6:$N$130,13,FALSE)="","",(VLOOKUP($B9,'S 2 H NET'!$B$6:$N$130,13,FALSE)))</f>
        <v/>
      </c>
      <c r="AH9" s="51" t="str">
        <f>IF(AG9="","",SUM(AF9:AG9))</f>
        <v/>
      </c>
      <c r="AI9" s="51">
        <f>SUM(G9,J9,M9,P9,S9,V9,Y9,AB9,AE9,AH9)</f>
        <v>456</v>
      </c>
      <c r="AJ9" s="52">
        <f>+COUNT(G9,J9,M9,P9,S9,V9,Y9,AB9,AE9,AH9)</f>
        <v>9</v>
      </c>
      <c r="AK9" s="52">
        <f>IF(AJ9&lt;6,0,+SMALL(($G9,$J9,$M9,$P9,$S9,$V9,$Y9,$AB9,$AE9,$AH9),1))</f>
        <v>42</v>
      </c>
      <c r="AL9" s="52">
        <f>IF(AJ9&lt;7,0,+SMALL(($G9,$J9,$M9,$P9,$S9,$V9,$Y9,$AB9,$AE9,$AH9),2))</f>
        <v>44</v>
      </c>
      <c r="AM9" s="52">
        <f>IF(AJ9&lt;8,0,+SMALL(($G9,$J9,$M9,$P9,$S9,$V9,$Y9,$AB9,$AE9,$AH9),3))</f>
        <v>45</v>
      </c>
      <c r="AN9" s="52">
        <f>IF(AJ9&lt;9,0,+SMALL(($G9,$J9,$M9,$P9,$S9,$V9,$Y9,$AB9,$AE9,$AH9),4))</f>
        <v>49</v>
      </c>
      <c r="AO9" s="52">
        <f>AI9-AK9-AL9-AM9-AN9</f>
        <v>276</v>
      </c>
      <c r="AP9" s="20">
        <f>RANK(AO9,$AO$6:$AO$130,0)</f>
        <v>3</v>
      </c>
    </row>
    <row r="10" spans="1:44" ht="14.4">
      <c r="B10" s="48" t="s">
        <v>270</v>
      </c>
      <c r="C10" s="36"/>
      <c r="D10" s="44" t="s">
        <v>48</v>
      </c>
      <c r="E10" s="36">
        <f>IF(VLOOKUP($B10,'S 2 H BRUT'!$B$6:$E$130,4,FALSE)="","",(VLOOKUP($B10,'S 2 H BRUT'!$B$6:$E$130,4,FALSE)))</f>
        <v>26</v>
      </c>
      <c r="F10" s="36">
        <f>IF(VLOOKUP($B10,'S 2 H NET'!$B$6:E$130,4,FALSE)="","",(VLOOKUP($B10,'S 2 H NET'!$B$6:$E$130,4,FALSE)))</f>
        <v>37</v>
      </c>
      <c r="G10" s="51">
        <f>IF(F10="","",SUM(E10:F10))</f>
        <v>63</v>
      </c>
      <c r="H10" s="36" t="str">
        <f>IF(VLOOKUP($B10,'S 2 H BRUT'!$B$6:$F$130,5,FALSE)="","",(VLOOKUP($B10,'S 2 H BRUT'!$B$6:$F$130,5,FALSE)))</f>
        <v/>
      </c>
      <c r="I10" s="36" t="str">
        <f>IF(VLOOKUP($B10,'S 2 H NET'!$B$6:$F$130,5,FALSE)="","",(VLOOKUP($B10,'S 2 H NET'!$B$6:$F$130,5,FALSE)))</f>
        <v/>
      </c>
      <c r="J10" s="51" t="str">
        <f>IF(I10="","",SUM(H10:I10))</f>
        <v/>
      </c>
      <c r="K10" s="36">
        <f>IF(VLOOKUP($B10,'S 2 H BRUT'!$B$6:$G$130,6,FALSE)="","",(VLOOKUP($B10,'S 2 H BRUT'!$B$6:$G$130,6,FALSE)))</f>
        <v>18</v>
      </c>
      <c r="L10" s="36">
        <f>IF(VLOOKUP($B10,'S 2 H NET'!$B$6:$G$130,6,FALSE)="","",(VLOOKUP($B10,'S 2 H NET'!$B$6:$G$130,6,FALSE)))</f>
        <v>29</v>
      </c>
      <c r="M10" s="51">
        <f>IF(L10="","",SUM(K10:L10))</f>
        <v>47</v>
      </c>
      <c r="N10" s="36">
        <f>IF(VLOOKUP($B10,'S 2 H BRUT'!$B$6:$H$130,7,FALSE)="","",(VLOOKUP($B10,'S 2 H BRUT'!$B$6:$H$130,7,FALSE)))</f>
        <v>19</v>
      </c>
      <c r="O10" s="36">
        <f>IF(VLOOKUP($B10,'S 2 H NET'!$B$6:$H$130,7,FALSE)="","",(VLOOKUP($B10,'S 2 H NET'!$B$6:$H$130,7,FALSE)))</f>
        <v>31</v>
      </c>
      <c r="P10" s="51">
        <f>IF(O10="","",SUM(N10:O10))</f>
        <v>50</v>
      </c>
      <c r="Q10" s="36" t="str">
        <f>IF(VLOOKUP($B10,'S 2 H BRUT'!$B$6:$J$130,8,FALSE)="","",(VLOOKUP($B10,'S 2 H BRUT'!$B$6:$J$130,8,FALSE)))</f>
        <v/>
      </c>
      <c r="R10" s="36" t="str">
        <f>IF(VLOOKUP($B10,'S 2 H NET'!$B$6:$J$130,8,FALSE)="","",(VLOOKUP($B10,'S 2 H NET'!$B$6:$J$130,8,FALSE)))</f>
        <v/>
      </c>
      <c r="S10" s="51" t="str">
        <f>IF(R10="","",SUM(Q10:R10))</f>
        <v/>
      </c>
      <c r="T10" s="36" t="str">
        <f>IF(VLOOKUP($B10,'S 2 H BRUT'!$B$6:$J$130,9,FALSE)="","",(VLOOKUP($B10,'S 2 H BRUT'!$B$6:$J$130,9,FALSE)))</f>
        <v/>
      </c>
      <c r="U10" s="36" t="str">
        <f>IF(VLOOKUP($B10,'S 2 H NET'!$B$6:$J$130,9,FALSE)="","",(VLOOKUP($B10,'S 2 H NET'!$B$6:$J$130,9,FALSE)))</f>
        <v/>
      </c>
      <c r="V10" s="51" t="str">
        <f>IF(U10="","",SUM(T10:U10))</f>
        <v/>
      </c>
      <c r="W10" s="36" t="str">
        <f>IF(VLOOKUP($B10,'S 2 H BRUT'!$B$6:$M$130,10,FALSE)="","",(VLOOKUP($B10,'S 2 H BRUT'!$B$6:$M$130,10,FALSE)))</f>
        <v/>
      </c>
      <c r="X10" s="36" t="str">
        <f>IF(VLOOKUP($B10,'S 2 H NET'!$B$6:$M$130,10,FALSE)="","",(VLOOKUP($B10,'S 2 H NET'!$B$6:$M$130,10,FALSE)))</f>
        <v/>
      </c>
      <c r="Y10" s="51" t="str">
        <f>IF(X10="","",SUM(W10:X10))</f>
        <v/>
      </c>
      <c r="Z10" s="36">
        <f>IF(VLOOKUP($B10,'S 2 H BRUT'!$B$6:$L$130,11,FALSE)="","",(VLOOKUP($B10,'S 2 H BRUT'!$B$6:$L$130,11,FALSE)))</f>
        <v>25</v>
      </c>
      <c r="AA10" s="36">
        <f>IF(VLOOKUP($B10,'S 2 H NET'!$B$6:$L$130,11,FALSE)="","",(VLOOKUP($B10,'S 2 H NET'!$B$6:$L$130,11,FALSE)))</f>
        <v>35</v>
      </c>
      <c r="AB10" s="51">
        <f>IF(AA10="","",SUM(Z10:AA10))</f>
        <v>60</v>
      </c>
      <c r="AC10" s="36">
        <f>IF(VLOOKUP($B10,'S 2 H BRUT'!$B$6:$M$130,12,FALSE)="","",(VLOOKUP($B10,'S 2 H BRUT'!$B$6:$M$130,12,FALSE)))</f>
        <v>23</v>
      </c>
      <c r="AD10" s="36">
        <f>IF(VLOOKUP($B10,'S 2 H NET'!$B$6:$M$130,12,FALSE)="","",(VLOOKUP($B10,'S 2 H NET'!$B$6:$M$130,12,FALSE)))</f>
        <v>30</v>
      </c>
      <c r="AE10" s="51">
        <f>IF(AD10="","",SUM(AC10:AD10))</f>
        <v>53</v>
      </c>
      <c r="AF10" s="36" t="str">
        <f>IF(VLOOKUP($B10,'S 2 H BRUT'!$B$6:$N$130,13,FALSE)="","",(VLOOKUP($B10,'S 2 H BRUT'!$B$6:$N$130,13,FALSE)))</f>
        <v/>
      </c>
      <c r="AG10" s="36" t="str">
        <f>IF(VLOOKUP($B10,'S 2 H NET'!$B$6:$N$130,13,FALSE)="","",(VLOOKUP($B10,'S 2 H NET'!$B$6:$N$130,13,FALSE)))</f>
        <v/>
      </c>
      <c r="AH10" s="51" t="str">
        <f>IF(AG10="","",SUM(AF10:AG10))</f>
        <v/>
      </c>
      <c r="AI10" s="51">
        <f>SUM(G10,J10,M10,P10,S10,V10,Y10,AB10,AE10,AH10)</f>
        <v>273</v>
      </c>
      <c r="AJ10" s="52">
        <f>+COUNT(G10,J10,M10,P10,S10,V10,Y10,AB10,AE10,AH10)</f>
        <v>5</v>
      </c>
      <c r="AK10" s="52">
        <f>IF(AJ10&lt;6,0,+SMALL(($G10,$J10,$M10,$P10,$S10,$V10,$Y10,$AB10,$AE10,$AH10),1))</f>
        <v>0</v>
      </c>
      <c r="AL10" s="52">
        <f>IF(AJ10&lt;7,0,+SMALL(($G10,$J10,$M10,$P10,$S10,$V10,$Y10,$AB10,$AE10,$AH10),2))</f>
        <v>0</v>
      </c>
      <c r="AM10" s="52">
        <f>IF(AJ10&lt;8,0,+SMALL(($G10,$J10,$M10,$P10,$S10,$V10,$Y10,$AB10,$AE10,$AH10),3))</f>
        <v>0</v>
      </c>
      <c r="AN10" s="52">
        <f>IF(AJ10&lt;9,0,+SMALL(($G10,$J10,$M10,$P10,$S10,$V10,$Y10,$AB10,$AE10,$AH10),4))</f>
        <v>0</v>
      </c>
      <c r="AO10" s="52">
        <f>AI10-AK10-AL10-AM10-AN10</f>
        <v>273</v>
      </c>
      <c r="AP10" s="20">
        <f>RANK(AO10,$AO$6:$AO$130,0)</f>
        <v>5</v>
      </c>
    </row>
    <row r="11" spans="1:44" ht="14.4">
      <c r="A11" s="123"/>
      <c r="B11" s="48" t="s">
        <v>41</v>
      </c>
      <c r="C11" s="49"/>
      <c r="D11" s="50" t="s">
        <v>8</v>
      </c>
      <c r="E11" s="36">
        <f>IF(VLOOKUP($B11,'S 2 H BRUT'!$B$6:$E$130,4,FALSE)="","",(VLOOKUP($B11,'S 2 H BRUT'!$B$6:$E$130,4,FALSE)))</f>
        <v>20</v>
      </c>
      <c r="F11" s="36">
        <f>IF(VLOOKUP($B11,'S 2 H NET'!$B$6:E$130,4,FALSE)="","",(VLOOKUP($B11,'S 2 H NET'!$B$6:$E$130,4,FALSE)))</f>
        <v>42</v>
      </c>
      <c r="G11" s="51">
        <f>IF(F11="","",SUM(E11:F11))</f>
        <v>62</v>
      </c>
      <c r="H11" s="36">
        <f>IF(VLOOKUP($B11,'S 2 H BRUT'!$B$6:$F$130,5,FALSE)="","",(VLOOKUP($B11,'S 2 H BRUT'!$B$6:$F$130,5,FALSE)))</f>
        <v>14</v>
      </c>
      <c r="I11" s="36">
        <f>IF(VLOOKUP($B11,'S 2 H NET'!$B$6:$F$130,5,FALSE)="","",(VLOOKUP($B11,'S 2 H NET'!$B$6:$F$130,5,FALSE)))</f>
        <v>33</v>
      </c>
      <c r="J11" s="51">
        <f>IF(I11="","",SUM(H11:I11))</f>
        <v>47</v>
      </c>
      <c r="K11" s="36">
        <f>IF(VLOOKUP($B11,'S 2 H BRUT'!$B$6:$G$130,6,FALSE)="","",(VLOOKUP($B11,'S 2 H BRUT'!$B$6:$G$130,6,FALSE)))</f>
        <v>14</v>
      </c>
      <c r="L11" s="36">
        <f>IF(VLOOKUP($B11,'S 2 H NET'!$B$6:$G$130,6,FALSE)="","",(VLOOKUP($B11,'S 2 H NET'!$B$6:$G$130,6,FALSE)))</f>
        <v>35</v>
      </c>
      <c r="M11" s="51">
        <f>IF(L11="","",SUM(K11:L11))</f>
        <v>49</v>
      </c>
      <c r="N11" s="36">
        <f>IF(VLOOKUP($B11,'S 2 H BRUT'!$B$6:$H$130,7,FALSE)="","",(VLOOKUP($B11,'S 2 H BRUT'!$B$6:$H$130,7,FALSE)))</f>
        <v>15</v>
      </c>
      <c r="O11" s="36">
        <f>IF(VLOOKUP($B11,'S 2 H NET'!$B$6:$H$130,7,FALSE)="","",(VLOOKUP($B11,'S 2 H NET'!$B$6:$H$130,7,FALSE)))</f>
        <v>34</v>
      </c>
      <c r="P11" s="51">
        <f>IF(O11="","",SUM(N11:O11))</f>
        <v>49</v>
      </c>
      <c r="Q11" s="36">
        <f>IF(VLOOKUP($B11,'S 2 H BRUT'!$B$6:$J$130,8,FALSE)="","",(VLOOKUP($B11,'S 2 H BRUT'!$B$6:$J$130,8,FALSE)))</f>
        <v>16</v>
      </c>
      <c r="R11" s="36">
        <f>IF(VLOOKUP($B11,'S 2 H NET'!$B$6:$J$130,8,FALSE)="","",(VLOOKUP($B11,'S 2 H NET'!$B$6:$J$130,8,FALSE)))</f>
        <v>36</v>
      </c>
      <c r="S11" s="51">
        <f>IF(R11="","",SUM(Q11:R11))</f>
        <v>52</v>
      </c>
      <c r="T11" s="36">
        <f>IF(VLOOKUP($B11,'S 2 H BRUT'!$B$6:$J$130,9,FALSE)="","",(VLOOKUP($B11,'S 2 H BRUT'!$B$6:$J$130,9,FALSE)))</f>
        <v>15</v>
      </c>
      <c r="U11" s="36">
        <f>IF(VLOOKUP($B11,'S 2 H NET'!$B$6:$J$130,9,FALSE)="","",(VLOOKUP($B11,'S 2 H NET'!$B$6:$J$130,9,FALSE)))</f>
        <v>36</v>
      </c>
      <c r="V11" s="51">
        <f>IF(U11="","",SUM(T11:U11))</f>
        <v>51</v>
      </c>
      <c r="W11" s="36">
        <f>IF(VLOOKUP($B11,'S 2 H BRUT'!$B$6:$M$130,10,FALSE)="","",(VLOOKUP($B11,'S 2 H BRUT'!$B$6:$M$130,10,FALSE)))</f>
        <v>6</v>
      </c>
      <c r="X11" s="36">
        <f>IF(VLOOKUP($B11,'S 2 H NET'!$B$6:$M$130,10,FALSE)="","",(VLOOKUP($B11,'S 2 H NET'!$B$6:$M$130,10,FALSE)))</f>
        <v>21</v>
      </c>
      <c r="Y11" s="51">
        <f>IF(X11="","",SUM(W11:X11))</f>
        <v>27</v>
      </c>
      <c r="Z11" s="36">
        <f>IF(VLOOKUP($B11,'S 2 H BRUT'!$B$6:$L$130,11,FALSE)="","",(VLOOKUP($B11,'S 2 H BRUT'!$B$6:$L$130,11,FALSE)))</f>
        <v>15</v>
      </c>
      <c r="AA11" s="36">
        <f>IF(VLOOKUP($B11,'S 2 H NET'!$B$6:$L$130,11,FALSE)="","",(VLOOKUP($B11,'S 2 H NET'!$B$6:$L$130,11,FALSE)))</f>
        <v>39</v>
      </c>
      <c r="AB11" s="51">
        <f>IF(AA11="","",SUM(Z11:AA11))</f>
        <v>54</v>
      </c>
      <c r="AC11" s="36">
        <f>IF(VLOOKUP($B11,'S 2 H BRUT'!$B$6:$M$130,12,FALSE)="","",(VLOOKUP($B11,'S 2 H BRUT'!$B$6:$M$130,12,FALSE)))</f>
        <v>5</v>
      </c>
      <c r="AD11" s="36">
        <f>IF(VLOOKUP($B11,'S 2 H NET'!$B$6:$M$130,12,FALSE)="","",(VLOOKUP($B11,'S 2 H NET'!$B$6:$M$130,12,FALSE)))</f>
        <v>19</v>
      </c>
      <c r="AE11" s="51">
        <f>IF(AD11="","",SUM(AC11:AD11))</f>
        <v>24</v>
      </c>
      <c r="AF11" s="36" t="str">
        <f>IF(VLOOKUP($B11,'S 2 H BRUT'!$B$6:$N$130,13,FALSE)="","",(VLOOKUP($B11,'S 2 H BRUT'!$B$6:$N$130,13,FALSE)))</f>
        <v/>
      </c>
      <c r="AG11" s="36" t="str">
        <f>IF(VLOOKUP($B11,'S 2 H NET'!$B$6:$N$130,13,FALSE)="","",(VLOOKUP($B11,'S 2 H NET'!$B$6:$N$130,13,FALSE)))</f>
        <v/>
      </c>
      <c r="AH11" s="51" t="str">
        <f>IF(AG11="","",SUM(AF11:AG11))</f>
        <v/>
      </c>
      <c r="AI11" s="51">
        <f>SUM(G11,J11,M11,P11,S11,V11,Y11,AB11,AE11,AH11)</f>
        <v>415</v>
      </c>
      <c r="AJ11" s="52">
        <f>+COUNT(G11,J11,M11,P11,S11,V11,Y11,AB11,AE11,AH11)</f>
        <v>9</v>
      </c>
      <c r="AK11" s="52">
        <f>IF(AJ11&lt;6,0,+SMALL(($G11,$J11,$M11,$P11,$S11,$V11,$Y11,$AB11,$AE11,$AH11),1))</f>
        <v>24</v>
      </c>
      <c r="AL11" s="52">
        <f>IF(AJ11&lt;7,0,+SMALL(($G11,$J11,$M11,$P11,$S11,$V11,$Y11,$AB11,$AE11,$AH11),2))</f>
        <v>27</v>
      </c>
      <c r="AM11" s="52">
        <f>IF(AJ11&lt;8,0,+SMALL(($G11,$J11,$M11,$P11,$S11,$V11,$Y11,$AB11,$AE11,$AH11),3))</f>
        <v>47</v>
      </c>
      <c r="AN11" s="52">
        <f>IF(AJ11&lt;9,0,+SMALL(($G11,$J11,$M11,$P11,$S11,$V11,$Y11,$AB11,$AE11,$AH11),4))</f>
        <v>49</v>
      </c>
      <c r="AO11" s="52">
        <f>AI11-AK11-AL11-AM11-AN11</f>
        <v>268</v>
      </c>
      <c r="AP11" s="20">
        <f>RANK(AO11,$AO$6:$AO$130,0)</f>
        <v>6</v>
      </c>
    </row>
    <row r="12" spans="1:44" ht="14.4">
      <c r="A12" s="123"/>
      <c r="B12" s="48" t="s">
        <v>143</v>
      </c>
      <c r="C12" s="36"/>
      <c r="D12" s="78" t="s">
        <v>11</v>
      </c>
      <c r="E12" s="36">
        <f>IF(VLOOKUP($B12,'S 2 H BRUT'!$B$6:$E$130,4,FALSE)="","",(VLOOKUP($B12,'S 2 H BRUT'!$B$6:$E$130,4,FALSE)))</f>
        <v>10</v>
      </c>
      <c r="F12" s="36">
        <f>IF(VLOOKUP($B12,'S 2 H NET'!$B$6:E$130,4,FALSE)="","",(VLOOKUP($B12,'S 2 H NET'!$B$6:$E$130,4,FALSE)))</f>
        <v>30</v>
      </c>
      <c r="G12" s="51">
        <f>IF(F12="","",SUM(E12:F12))</f>
        <v>40</v>
      </c>
      <c r="H12" s="36">
        <f>IF(VLOOKUP($B12,'S 2 H BRUT'!$B$6:$F$130,5,FALSE)="","",(VLOOKUP($B12,'S 2 H BRUT'!$B$6:$F$130,5,FALSE)))</f>
        <v>10</v>
      </c>
      <c r="I12" s="36">
        <f>IF(VLOOKUP($B12,'S 2 H NET'!$B$6:$F$130,5,FALSE)="","",(VLOOKUP($B12,'S 2 H NET'!$B$6:$F$130,5,FALSE)))</f>
        <v>39</v>
      </c>
      <c r="J12" s="51">
        <f>IF(I12="","",SUM(H12:I12))</f>
        <v>49</v>
      </c>
      <c r="K12" s="36">
        <f>IF(VLOOKUP($B12,'S 2 H BRUT'!$B$6:$G$130,6,FALSE)="","",(VLOOKUP($B12,'S 2 H BRUT'!$B$6:$G$130,6,FALSE)))</f>
        <v>8</v>
      </c>
      <c r="L12" s="36">
        <f>IF(VLOOKUP($B12,'S 2 H NET'!$B$6:$G$130,6,FALSE)="","",(VLOOKUP($B12,'S 2 H NET'!$B$6:$G$130,6,FALSE)))</f>
        <v>33</v>
      </c>
      <c r="M12" s="51">
        <f>IF(L12="","",SUM(K12:L12))</f>
        <v>41</v>
      </c>
      <c r="N12" s="36">
        <f>IF(VLOOKUP($B12,'S 2 H BRUT'!$B$6:$H$130,7,FALSE)="","",(VLOOKUP($B12,'S 2 H BRUT'!$B$6:$H$130,7,FALSE)))</f>
        <v>14</v>
      </c>
      <c r="O12" s="36">
        <f>IF(VLOOKUP($B12,'S 2 H NET'!$B$6:$H$130,7,FALSE)="","",(VLOOKUP($B12,'S 2 H NET'!$B$6:$H$130,7,FALSE)))</f>
        <v>39</v>
      </c>
      <c r="P12" s="51">
        <f>IF(O12="","",SUM(N12:O12))</f>
        <v>53</v>
      </c>
      <c r="Q12" s="36">
        <f>IF(VLOOKUP($B12,'S 2 H BRUT'!$B$6:$J$130,8,FALSE)="","",(VLOOKUP($B12,'S 2 H BRUT'!$B$6:$J$130,8,FALSE)))</f>
        <v>14</v>
      </c>
      <c r="R12" s="36">
        <f>IF(VLOOKUP($B12,'S 2 H NET'!$B$6:$J$130,8,FALSE)="","",(VLOOKUP($B12,'S 2 H NET'!$B$6:$J$130,8,FALSE)))</f>
        <v>37</v>
      </c>
      <c r="S12" s="51">
        <f>IF(R12="","",SUM(Q12:R12))</f>
        <v>51</v>
      </c>
      <c r="T12" s="36">
        <f>IF(VLOOKUP($B12,'S 2 H BRUT'!$B$6:$J$130,9,FALSE)="","",(VLOOKUP($B12,'S 2 H BRUT'!$B$6:$J$130,9,FALSE)))</f>
        <v>3</v>
      </c>
      <c r="U12" s="36">
        <f>IF(VLOOKUP($B12,'S 2 H NET'!$B$6:$J$130,9,FALSE)="","",(VLOOKUP($B12,'S 2 H NET'!$B$6:$J$130,9,FALSE)))</f>
        <v>19</v>
      </c>
      <c r="V12" s="51">
        <f>IF(U12="","",SUM(T12:U12))</f>
        <v>22</v>
      </c>
      <c r="W12" s="36">
        <f>IF(VLOOKUP($B12,'S 2 H BRUT'!$B$6:$M$130,10,FALSE)="","",(VLOOKUP($B12,'S 2 H BRUT'!$B$6:$M$130,10,FALSE)))</f>
        <v>7</v>
      </c>
      <c r="X12" s="36">
        <f>IF(VLOOKUP($B12,'S 2 H NET'!$B$6:$M$130,10,FALSE)="","",(VLOOKUP($B12,'S 2 H NET'!$B$6:$M$130,10,FALSE)))</f>
        <v>26</v>
      </c>
      <c r="Y12" s="51">
        <f>IF(X12="","",SUM(W12:X12))</f>
        <v>33</v>
      </c>
      <c r="Z12" s="36">
        <f>IF(VLOOKUP($B12,'S 2 H BRUT'!$B$6:$L$130,11,FALSE)="","",(VLOOKUP($B12,'S 2 H BRUT'!$B$6:$L$130,11,FALSE)))</f>
        <v>19</v>
      </c>
      <c r="AA12" s="36">
        <f>IF(VLOOKUP($B12,'S 2 H NET'!$B$6:$L$130,11,FALSE)="","",(VLOOKUP($B12,'S 2 H NET'!$B$6:$L$130,11,FALSE)))</f>
        <v>44</v>
      </c>
      <c r="AB12" s="51">
        <f>IF(AA12="","",SUM(Z12:AA12))</f>
        <v>63</v>
      </c>
      <c r="AC12" s="36">
        <f>IF(VLOOKUP($B12,'S 2 H BRUT'!$B$6:$M$130,12,FALSE)="","",(VLOOKUP($B12,'S 2 H BRUT'!$B$6:$M$130,12,FALSE)))</f>
        <v>12</v>
      </c>
      <c r="AD12" s="36">
        <f>IF(VLOOKUP($B12,'S 2 H NET'!$B$6:$M$130,12,FALSE)="","",(VLOOKUP($B12,'S 2 H NET'!$B$6:$M$130,12,FALSE)))</f>
        <v>32</v>
      </c>
      <c r="AE12" s="51">
        <f>IF(AD12="","",SUM(AC12:AD12))</f>
        <v>44</v>
      </c>
      <c r="AF12" s="36" t="str">
        <f>IF(VLOOKUP($B12,'S 2 H BRUT'!$B$6:$N$130,13,FALSE)="","",(VLOOKUP($B12,'S 2 H BRUT'!$B$6:$N$130,13,FALSE)))</f>
        <v/>
      </c>
      <c r="AG12" s="36" t="str">
        <f>IF(VLOOKUP($B12,'S 2 H NET'!$B$6:$N$130,13,FALSE)="","",(VLOOKUP($B12,'S 2 H NET'!$B$6:$N$130,13,FALSE)))</f>
        <v/>
      </c>
      <c r="AH12" s="51" t="str">
        <f>IF(AG12="","",SUM(AF12:AG12))</f>
        <v/>
      </c>
      <c r="AI12" s="51">
        <f>SUM(G12,J12,M12,P12,S12,V12,Y12,AB12,AE12,AH12)</f>
        <v>396</v>
      </c>
      <c r="AJ12" s="52">
        <f>+COUNT(G12,J12,M12,P12,S12,V12,Y12,AB12,AE12,AH12)</f>
        <v>9</v>
      </c>
      <c r="AK12" s="52">
        <f>IF(AJ12&lt;6,0,+SMALL(($G12,$J12,$M12,$P12,$S12,$V12,$Y12,$AB12,$AE12,$AH12),1))</f>
        <v>22</v>
      </c>
      <c r="AL12" s="52">
        <f>IF(AJ12&lt;7,0,+SMALL(($G12,$J12,$M12,$P12,$S12,$V12,$Y12,$AB12,$AE12,$AH12),2))</f>
        <v>33</v>
      </c>
      <c r="AM12" s="52">
        <f>IF(AJ12&lt;8,0,+SMALL(($G12,$J12,$M12,$P12,$S12,$V12,$Y12,$AB12,$AE12,$AH12),3))</f>
        <v>40</v>
      </c>
      <c r="AN12" s="52">
        <f>IF(AJ12&lt;9,0,+SMALL(($G12,$J12,$M12,$P12,$S12,$V12,$Y12,$AB12,$AE12,$AH12),4))</f>
        <v>41</v>
      </c>
      <c r="AO12" s="52">
        <f>AI12-AK12-AL12-AM12-AN12</f>
        <v>260</v>
      </c>
      <c r="AP12" s="20">
        <f>RANK(AO12,$AO$6:$AO$130,0)</f>
        <v>7</v>
      </c>
    </row>
    <row r="13" spans="1:44" ht="14.4">
      <c r="A13" s="123"/>
      <c r="B13" s="48" t="s">
        <v>274</v>
      </c>
      <c r="C13" s="36"/>
      <c r="D13" s="47" t="s">
        <v>50</v>
      </c>
      <c r="E13" s="36">
        <f>IF(VLOOKUP($B13,'S 2 H BRUT'!$B$6:$E$130,4,FALSE)="","",(VLOOKUP($B13,'S 2 H BRUT'!$B$6:$E$130,4,FALSE)))</f>
        <v>21</v>
      </c>
      <c r="F13" s="36">
        <f>IF(VLOOKUP($B13,'S 2 H NET'!$B$6:E$130,4,FALSE)="","",(VLOOKUP($B13,'S 2 H NET'!$B$6:$E$130,4,FALSE)))</f>
        <v>39</v>
      </c>
      <c r="G13" s="51">
        <f>IF(F13="","",SUM(E13:F13))</f>
        <v>60</v>
      </c>
      <c r="H13" s="36" t="str">
        <f>IF(VLOOKUP($B13,'S 2 H BRUT'!$B$6:$F$130,5,FALSE)="","",(VLOOKUP($B13,'S 2 H BRUT'!$B$6:$F$130,5,FALSE)))</f>
        <v/>
      </c>
      <c r="I13" s="36" t="str">
        <f>IF(VLOOKUP($B13,'S 2 H NET'!$B$6:$F$130,5,FALSE)="","",(VLOOKUP($B13,'S 2 H NET'!$B$6:$F$130,5,FALSE)))</f>
        <v/>
      </c>
      <c r="J13" s="51" t="str">
        <f>IF(I13="","",SUM(H13:I13))</f>
        <v/>
      </c>
      <c r="K13" s="36">
        <f>IF(VLOOKUP($B13,'S 2 H BRUT'!$B$6:$G$130,6,FALSE)="","",(VLOOKUP($B13,'S 2 H BRUT'!$B$6:$G$130,6,FALSE)))</f>
        <v>13</v>
      </c>
      <c r="L13" s="36">
        <f>IF(VLOOKUP($B13,'S 2 H NET'!$B$6:$G$130,6,FALSE)="","",(VLOOKUP($B13,'S 2 H NET'!$B$6:$G$130,6,FALSE)))</f>
        <v>30</v>
      </c>
      <c r="M13" s="51">
        <f>IF(L13="","",SUM(K13:L13))</f>
        <v>43</v>
      </c>
      <c r="N13" s="36">
        <f>IF(VLOOKUP($B13,'S 2 H BRUT'!$B$6:$H$130,7,FALSE)="","",(VLOOKUP($B13,'S 2 H BRUT'!$B$6:$H$130,7,FALSE)))</f>
        <v>11</v>
      </c>
      <c r="O13" s="36">
        <f>IF(VLOOKUP($B13,'S 2 H NET'!$B$6:$H$130,7,FALSE)="","",(VLOOKUP($B13,'S 2 H NET'!$B$6:$H$130,7,FALSE)))</f>
        <v>28</v>
      </c>
      <c r="P13" s="51">
        <f>IF(O13="","",SUM(N13:O13))</f>
        <v>39</v>
      </c>
      <c r="Q13" s="36" t="str">
        <f>IF(VLOOKUP($B13,'S 2 H BRUT'!$B$6:$J$130,8,FALSE)="","",(VLOOKUP($B13,'S 2 H BRUT'!$B$6:$J$130,8,FALSE)))</f>
        <v/>
      </c>
      <c r="R13" s="36" t="str">
        <f>IF(VLOOKUP($B13,'S 2 H NET'!$B$6:$J$130,8,FALSE)="","",(VLOOKUP($B13,'S 2 H NET'!$B$6:$J$130,8,FALSE)))</f>
        <v/>
      </c>
      <c r="S13" s="51" t="str">
        <f>IF(R13="","",SUM(Q13:R13))</f>
        <v/>
      </c>
      <c r="T13" s="36">
        <f>IF(VLOOKUP($B13,'S 2 H BRUT'!$B$6:$J$130,9,FALSE)="","",(VLOOKUP($B13,'S 2 H BRUT'!$B$6:$J$130,9,FALSE)))</f>
        <v>12</v>
      </c>
      <c r="U13" s="36">
        <f>IF(VLOOKUP($B13,'S 2 H NET'!$B$6:$J$130,9,FALSE)="","",(VLOOKUP($B13,'S 2 H NET'!$B$6:$J$130,9,FALSE)))</f>
        <v>28</v>
      </c>
      <c r="V13" s="51">
        <f>IF(U13="","",SUM(T13:U13))</f>
        <v>40</v>
      </c>
      <c r="W13" s="36">
        <f>IF(VLOOKUP($B13,'S 2 H BRUT'!$B$6:$M$130,10,FALSE)="","",(VLOOKUP($B13,'S 2 H BRUT'!$B$6:$M$130,10,FALSE)))</f>
        <v>20</v>
      </c>
      <c r="X13" s="36">
        <f>IF(VLOOKUP($B13,'S 2 H NET'!$B$6:$M$130,10,FALSE)="","",(VLOOKUP($B13,'S 2 H NET'!$B$6:$M$130,10,FALSE)))</f>
        <v>41</v>
      </c>
      <c r="Y13" s="51">
        <f>IF(X13="","",SUM(W13:X13))</f>
        <v>61</v>
      </c>
      <c r="Z13" s="36" t="str">
        <f>IF(VLOOKUP($B13,'S 2 H BRUT'!$B$6:$L$130,11,FALSE)="","",(VLOOKUP($B13,'S 2 H BRUT'!$B$6:$L$130,11,FALSE)))</f>
        <v/>
      </c>
      <c r="AA13" s="36" t="str">
        <f>IF(VLOOKUP($B13,'S 2 H NET'!$B$6:$L$130,11,FALSE)="","",(VLOOKUP($B13,'S 2 H NET'!$B$6:$L$130,11,FALSE)))</f>
        <v/>
      </c>
      <c r="AB13" s="51" t="str">
        <f>IF(AA13="","",SUM(Z13:AA13))</f>
        <v/>
      </c>
      <c r="AC13" s="36">
        <f>IF(VLOOKUP($B13,'S 2 H BRUT'!$B$6:$M$130,12,FALSE)="","",(VLOOKUP($B13,'S 2 H BRUT'!$B$6:$M$130,12,FALSE)))</f>
        <v>18</v>
      </c>
      <c r="AD13" s="36">
        <f>IF(VLOOKUP($B13,'S 2 H NET'!$B$6:$M$130,12,FALSE)="","",(VLOOKUP($B13,'S 2 H NET'!$B$6:$M$130,12,FALSE)))</f>
        <v>33</v>
      </c>
      <c r="AE13" s="51">
        <f>IF(AD13="","",SUM(AC13:AD13))</f>
        <v>51</v>
      </c>
      <c r="AF13" s="36" t="str">
        <f>IF(VLOOKUP($B13,'S 2 H BRUT'!$B$6:$N$130,13,FALSE)="","",(VLOOKUP($B13,'S 2 H BRUT'!$B$6:$N$130,13,FALSE)))</f>
        <v/>
      </c>
      <c r="AG13" s="36" t="str">
        <f>IF(VLOOKUP($B13,'S 2 H NET'!$B$6:$N$130,13,FALSE)="","",(VLOOKUP($B13,'S 2 H NET'!$B$6:$N$130,13,FALSE)))</f>
        <v/>
      </c>
      <c r="AH13" s="51" t="str">
        <f>IF(AG13="","",SUM(AF13:AG13))</f>
        <v/>
      </c>
      <c r="AI13" s="51">
        <f>SUM(G13,J13,M13,P13,S13,V13,Y13,AB13,AE13,AH13)</f>
        <v>294</v>
      </c>
      <c r="AJ13" s="52">
        <f>+COUNT(G13,J13,M13,P13,S13,V13,Y13,AB13,AE13,AH13)</f>
        <v>6</v>
      </c>
      <c r="AK13" s="52">
        <f>IF(AJ13&lt;6,0,+SMALL(($G13,$J13,$M13,$P13,$S13,$V13,$Y13,$AB13,$AE13,$AH13),1))</f>
        <v>39</v>
      </c>
      <c r="AL13" s="52">
        <f>IF(AJ13&lt;7,0,+SMALL(($G13,$J13,$M13,$P13,$S13,$V13,$Y13,$AB13,$AE13,$AH13),2))</f>
        <v>0</v>
      </c>
      <c r="AM13" s="52">
        <f>IF(AJ13&lt;8,0,+SMALL(($G13,$J13,$M13,$P13,$S13,$V13,$Y13,$AB13,$AE13,$AH13),3))</f>
        <v>0</v>
      </c>
      <c r="AN13" s="52">
        <f>IF(AJ13&lt;9,0,+SMALL(($G13,$J13,$M13,$P13,$S13,$V13,$Y13,$AB13,$AE13,$AH13),4))</f>
        <v>0</v>
      </c>
      <c r="AO13" s="52">
        <f>AI13-AK13-AL13-AM13-AN13</f>
        <v>255</v>
      </c>
      <c r="AP13" s="20">
        <f>RANK(AO13,$AO$6:$AO$130,0)</f>
        <v>8</v>
      </c>
    </row>
    <row r="14" spans="1:44" ht="14.4">
      <c r="A14" s="123"/>
      <c r="B14" s="48" t="s">
        <v>33</v>
      </c>
      <c r="C14" s="49"/>
      <c r="D14" s="75" t="s">
        <v>109</v>
      </c>
      <c r="E14" s="36">
        <f>IF(VLOOKUP($B14,'S 2 H BRUT'!$B$6:$E$130,4,FALSE)="","",(VLOOKUP($B14,'S 2 H BRUT'!$B$6:$E$130,4,FALSE)))</f>
        <v>17</v>
      </c>
      <c r="F14" s="36">
        <f>IF(VLOOKUP($B14,'S 2 H NET'!$B$6:E$130,4,FALSE)="","",(VLOOKUP($B14,'S 2 H NET'!$B$6:$E$130,4,FALSE)))</f>
        <v>30</v>
      </c>
      <c r="G14" s="51">
        <f>IF(F14="","",SUM(E14:F14))</f>
        <v>47</v>
      </c>
      <c r="H14" s="36">
        <f>IF(VLOOKUP($B14,'S 2 H BRUT'!$B$6:$F$130,5,FALSE)="","",(VLOOKUP($B14,'S 2 H BRUT'!$B$6:$F$130,5,FALSE)))</f>
        <v>24</v>
      </c>
      <c r="I14" s="36">
        <f>IF(VLOOKUP($B14,'S 2 H NET'!$B$6:$F$130,5,FALSE)="","",(VLOOKUP($B14,'S 2 H NET'!$B$6:$F$130,5,FALSE)))</f>
        <v>42</v>
      </c>
      <c r="J14" s="51">
        <f>IF(I14="","",SUM(H14:I14))</f>
        <v>66</v>
      </c>
      <c r="K14" s="36" t="str">
        <f>IF(VLOOKUP($B14,'S 2 H BRUT'!$B$6:$G$130,6,FALSE)="","",(VLOOKUP($B14,'S 2 H BRUT'!$B$6:$G$130,6,FALSE)))</f>
        <v/>
      </c>
      <c r="L14" s="36" t="str">
        <f>IF(VLOOKUP($B14,'S 2 H NET'!$B$6:$G$130,6,FALSE)="","",(VLOOKUP($B14,'S 2 H NET'!$B$6:$G$130,6,FALSE)))</f>
        <v/>
      </c>
      <c r="M14" s="51" t="str">
        <f>IF(L14="","",SUM(K14:L14))</f>
        <v/>
      </c>
      <c r="N14" s="36" t="str">
        <f>IF(VLOOKUP($B14,'S 2 H BRUT'!$B$6:$H$130,7,FALSE)="","",(VLOOKUP($B14,'S 2 H BRUT'!$B$6:$H$130,7,FALSE)))</f>
        <v/>
      </c>
      <c r="O14" s="36" t="str">
        <f>IF(VLOOKUP($B14,'S 2 H NET'!$B$6:$H$130,7,FALSE)="","",(VLOOKUP($B14,'S 2 H NET'!$B$6:$H$130,7,FALSE)))</f>
        <v/>
      </c>
      <c r="P14" s="51" t="str">
        <f>IF(O14="","",SUM(N14:O14))</f>
        <v/>
      </c>
      <c r="Q14" s="36">
        <f>IF(VLOOKUP($B14,'S 2 H BRUT'!$B$6:$J$130,8,FALSE)="","",(VLOOKUP($B14,'S 2 H BRUT'!$B$6:$J$130,8,FALSE)))</f>
        <v>21</v>
      </c>
      <c r="R14" s="36">
        <f>IF(VLOOKUP($B14,'S 2 H NET'!$B$6:$J$130,8,FALSE)="","",(VLOOKUP($B14,'S 2 H NET'!$B$6:$J$130,8,FALSE)))</f>
        <v>38</v>
      </c>
      <c r="S14" s="51">
        <f>IF(R14="","",SUM(Q14:R14))</f>
        <v>59</v>
      </c>
      <c r="T14" s="36">
        <f>IF(VLOOKUP($B14,'S 2 H BRUT'!$B$6:$J$130,9,FALSE)="","",(VLOOKUP($B14,'S 2 H BRUT'!$B$6:$J$130,9,FALSE)))</f>
        <v>14</v>
      </c>
      <c r="U14" s="36">
        <f>IF(VLOOKUP($B14,'S 2 H NET'!$B$6:$J$130,9,FALSE)="","",(VLOOKUP($B14,'S 2 H NET'!$B$6:$J$130,9,FALSE)))</f>
        <v>26</v>
      </c>
      <c r="V14" s="51">
        <f>IF(U14="","",SUM(T14:U14))</f>
        <v>40</v>
      </c>
      <c r="W14" s="36" t="str">
        <f>IF(VLOOKUP($B14,'S 2 H BRUT'!$B$6:$M$130,10,FALSE)="","",(VLOOKUP($B14,'S 2 H BRUT'!$B$6:$M$130,10,FALSE)))</f>
        <v/>
      </c>
      <c r="X14" s="36" t="str">
        <f>IF(VLOOKUP($B14,'S 2 H NET'!$B$6:$M$130,10,FALSE)="","",(VLOOKUP($B14,'S 2 H NET'!$B$6:$M$130,10,FALSE)))</f>
        <v/>
      </c>
      <c r="Y14" s="51" t="str">
        <f>IF(X14="","",SUM(W14:X14))</f>
        <v/>
      </c>
      <c r="Z14" s="36">
        <f>IF(VLOOKUP($B14,'S 2 H BRUT'!$B$6:$L$130,11,FALSE)="","",(VLOOKUP($B14,'S 2 H BRUT'!$B$6:$L$130,11,FALSE)))</f>
        <v>13</v>
      </c>
      <c r="AA14" s="36">
        <f>IF(VLOOKUP($B14,'S 2 H NET'!$B$6:$L$130,11,FALSE)="","",(VLOOKUP($B14,'S 2 H NET'!$B$6:$L$130,11,FALSE)))</f>
        <v>29</v>
      </c>
      <c r="AB14" s="51">
        <f>IF(AA14="","",SUM(Z14:AA14))</f>
        <v>42</v>
      </c>
      <c r="AC14" s="36">
        <f>IF(VLOOKUP($B14,'S 2 H BRUT'!$B$6:$M$130,12,FALSE)="","",(VLOOKUP($B14,'S 2 H BRUT'!$B$6:$M$130,12,FALSE)))</f>
        <v>13</v>
      </c>
      <c r="AD14" s="36">
        <f>IF(VLOOKUP($B14,'S 2 H NET'!$B$6:$M$130,12,FALSE)="","",(VLOOKUP($B14,'S 2 H NET'!$B$6:$M$130,12,FALSE)))</f>
        <v>27</v>
      </c>
      <c r="AE14" s="51">
        <f>IF(AD14="","",SUM(AC14:AD14))</f>
        <v>40</v>
      </c>
      <c r="AF14" s="36" t="str">
        <f>IF(VLOOKUP($B14,'S 2 H BRUT'!$B$6:$N$130,13,FALSE)="","",(VLOOKUP($B14,'S 2 H BRUT'!$B$6:$N$130,13,FALSE)))</f>
        <v/>
      </c>
      <c r="AG14" s="36" t="str">
        <f>IF(VLOOKUP($B14,'S 2 H NET'!$B$6:$N$130,13,FALSE)="","",(VLOOKUP($B14,'S 2 H NET'!$B$6:$N$130,13,FALSE)))</f>
        <v/>
      </c>
      <c r="AH14" s="51" t="str">
        <f>IF(AG14="","",SUM(AF14:AG14))</f>
        <v/>
      </c>
      <c r="AI14" s="51">
        <f>SUM(G14,J14,M14,P14,S14,V14,Y14,AB14,AE14,AH14)</f>
        <v>294</v>
      </c>
      <c r="AJ14" s="52">
        <f>+COUNT(G14,J14,M14,P14,S14,V14,Y14,AB14,AE14,AH14)</f>
        <v>6</v>
      </c>
      <c r="AK14" s="52">
        <f>IF(AJ14&lt;6,0,+SMALL(($G14,$J14,$M14,$P14,$S14,$V14,$Y14,$AB14,$AE14,$AH14),1))</f>
        <v>40</v>
      </c>
      <c r="AL14" s="52">
        <f>IF(AJ14&lt;7,0,+SMALL(($G14,$J14,$M14,$P14,$S14,$V14,$Y14,$AB14,$AE14,$AH14),2))</f>
        <v>0</v>
      </c>
      <c r="AM14" s="52">
        <f>IF(AJ14&lt;8,0,+SMALL(($G14,$J14,$M14,$P14,$S14,$V14,$Y14,$AB14,$AE14,$AH14),3))</f>
        <v>0</v>
      </c>
      <c r="AN14" s="52">
        <f>IF(AJ14&lt;9,0,+SMALL(($G14,$J14,$M14,$P14,$S14,$V14,$Y14,$AB14,$AE14,$AH14),4))</f>
        <v>0</v>
      </c>
      <c r="AO14" s="52">
        <f>AI14-AK14-AL14-AM14-AN14</f>
        <v>254</v>
      </c>
      <c r="AP14" s="20">
        <f>RANK(AO14,$AO$6:$AO$130,0)</f>
        <v>9</v>
      </c>
    </row>
    <row r="15" spans="1:44" ht="14.4">
      <c r="A15" s="123"/>
      <c r="B15" s="48" t="s">
        <v>195</v>
      </c>
      <c r="C15" s="36"/>
      <c r="D15" s="75" t="s">
        <v>109</v>
      </c>
      <c r="E15" s="36">
        <f>IF(VLOOKUP($B15,'S 2 H BRUT'!$B$6:$E$130,4,FALSE)="","",(VLOOKUP($B15,'S 2 H BRUT'!$B$6:$E$130,4,FALSE)))</f>
        <v>20</v>
      </c>
      <c r="F15" s="36">
        <f>IF(VLOOKUP($B15,'S 2 H NET'!$B$6:E$130,4,FALSE)="","",(VLOOKUP($B15,'S 2 H NET'!$B$6:$E$130,4,FALSE)))</f>
        <v>34</v>
      </c>
      <c r="G15" s="51">
        <f>IF(F15="","",SUM(E15:F15))</f>
        <v>54</v>
      </c>
      <c r="H15" s="36">
        <f>IF(VLOOKUP($B15,'S 2 H BRUT'!$B$6:$F$130,5,FALSE)="","",(VLOOKUP($B15,'S 2 H BRUT'!$B$6:$F$130,5,FALSE)))</f>
        <v>15</v>
      </c>
      <c r="I15" s="36">
        <f>IF(VLOOKUP($B15,'S 2 H NET'!$B$6:$F$130,5,FALSE)="","",(VLOOKUP($B15,'S 2 H NET'!$B$6:$F$130,5,FALSE)))</f>
        <v>28</v>
      </c>
      <c r="J15" s="51">
        <f>IF(I15="","",SUM(H15:I15))</f>
        <v>43</v>
      </c>
      <c r="K15" s="36">
        <f>IF(VLOOKUP($B15,'S 2 H BRUT'!$B$6:$G$130,6,FALSE)="","",(VLOOKUP($B15,'S 2 H BRUT'!$B$6:$G$130,6,FALSE)))</f>
        <v>12</v>
      </c>
      <c r="L15" s="36">
        <f>IF(VLOOKUP($B15,'S 2 H NET'!$B$6:$G$130,6,FALSE)="","",(VLOOKUP($B15,'S 2 H NET'!$B$6:$G$130,6,FALSE)))</f>
        <v>21</v>
      </c>
      <c r="M15" s="51">
        <f>IF(L15="","",SUM(K15:L15))</f>
        <v>33</v>
      </c>
      <c r="N15" s="36" t="str">
        <f>IF(VLOOKUP($B15,'S 2 H BRUT'!$B$6:$H$130,7,FALSE)="","",(VLOOKUP($B15,'S 2 H BRUT'!$B$6:$H$130,7,FALSE)))</f>
        <v/>
      </c>
      <c r="O15" s="36" t="str">
        <f>IF(VLOOKUP($B15,'S 2 H NET'!$B$6:$H$130,7,FALSE)="","",(VLOOKUP($B15,'S 2 H NET'!$B$6:$H$130,7,FALSE)))</f>
        <v/>
      </c>
      <c r="P15" s="51" t="str">
        <f>IF(O15="","",SUM(N15:O15))</f>
        <v/>
      </c>
      <c r="Q15" s="36">
        <f>IF(VLOOKUP($B15,'S 2 H BRUT'!$B$6:$J$130,8,FALSE)="","",(VLOOKUP($B15,'S 2 H BRUT'!$B$6:$J$130,8,FALSE)))</f>
        <v>22</v>
      </c>
      <c r="R15" s="36">
        <f>IF(VLOOKUP($B15,'S 2 H NET'!$B$6:$J$130,8,FALSE)="","",(VLOOKUP($B15,'S 2 H NET'!$B$6:$J$130,8,FALSE)))</f>
        <v>36</v>
      </c>
      <c r="S15" s="51">
        <f>IF(R15="","",SUM(Q15:R15))</f>
        <v>58</v>
      </c>
      <c r="T15" s="36">
        <f>IF(VLOOKUP($B15,'S 2 H BRUT'!$B$6:$J$130,9,FALSE)="","",(VLOOKUP($B15,'S 2 H BRUT'!$B$6:$J$130,9,FALSE)))</f>
        <v>16</v>
      </c>
      <c r="U15" s="36">
        <f>IF(VLOOKUP($B15,'S 2 H NET'!$B$6:$J$130,9,FALSE)="","",(VLOOKUP($B15,'S 2 H NET'!$B$6:$J$130,9,FALSE)))</f>
        <v>31</v>
      </c>
      <c r="V15" s="51">
        <f>IF(U15="","",SUM(T15:U15))</f>
        <v>47</v>
      </c>
      <c r="W15" s="36" t="str">
        <f>IF(VLOOKUP($B15,'S 2 H BRUT'!$B$6:$M$130,10,FALSE)="","",(VLOOKUP($B15,'S 2 H BRUT'!$B$6:$M$130,10,FALSE)))</f>
        <v/>
      </c>
      <c r="X15" s="36" t="str">
        <f>IF(VLOOKUP($B15,'S 2 H NET'!$B$6:$M$130,10,FALSE)="","",(VLOOKUP($B15,'S 2 H NET'!$B$6:$M$130,10,FALSE)))</f>
        <v/>
      </c>
      <c r="Y15" s="51" t="str">
        <f>IF(X15="","",SUM(W15:X15))</f>
        <v/>
      </c>
      <c r="Z15" s="36" t="str">
        <f>IF(VLOOKUP($B15,'S 2 H BRUT'!$B$6:$L$130,11,FALSE)="","",(VLOOKUP($B15,'S 2 H BRUT'!$B$6:$L$130,11,FALSE)))</f>
        <v/>
      </c>
      <c r="AA15" s="36" t="str">
        <f>IF(VLOOKUP($B15,'S 2 H NET'!$B$6:$L$130,11,FALSE)="","",(VLOOKUP($B15,'S 2 H NET'!$B$6:$L$130,11,FALSE)))</f>
        <v/>
      </c>
      <c r="AB15" s="51" t="str">
        <f>IF(AA15="","",SUM(Z15:AA15))</f>
        <v/>
      </c>
      <c r="AC15" s="36">
        <f>IF(VLOOKUP($B15,'S 2 H BRUT'!$B$6:$M$130,12,FALSE)="","",(VLOOKUP($B15,'S 2 H BRUT'!$B$6:$M$130,12,FALSE)))</f>
        <v>20</v>
      </c>
      <c r="AD15" s="36">
        <f>IF(VLOOKUP($B15,'S 2 H NET'!$B$6:$M$130,12,FALSE)="","",(VLOOKUP($B15,'S 2 H NET'!$B$6:$M$130,12,FALSE)))</f>
        <v>32</v>
      </c>
      <c r="AE15" s="51">
        <f>IF(AD15="","",SUM(AC15:AD15))</f>
        <v>52</v>
      </c>
      <c r="AF15" s="36" t="str">
        <f>IF(VLOOKUP($B15,'S 2 H BRUT'!$B$6:$N$130,13,FALSE)="","",(VLOOKUP($B15,'S 2 H BRUT'!$B$6:$N$130,13,FALSE)))</f>
        <v/>
      </c>
      <c r="AG15" s="36" t="str">
        <f>IF(VLOOKUP($B15,'S 2 H NET'!$B$6:$N$130,13,FALSE)="","",(VLOOKUP($B15,'S 2 H NET'!$B$6:$N$130,13,FALSE)))</f>
        <v/>
      </c>
      <c r="AH15" s="51" t="str">
        <f>IF(AG15="","",SUM(AF15:AG15))</f>
        <v/>
      </c>
      <c r="AI15" s="51">
        <f>SUM(G15,J15,M15,P15,S15,V15,Y15,AB15,AE15,AH15)</f>
        <v>287</v>
      </c>
      <c r="AJ15" s="52">
        <f>+COUNT(G15,J15,M15,P15,S15,V15,Y15,AB15,AE15,AH15)</f>
        <v>6</v>
      </c>
      <c r="AK15" s="52">
        <f>IF(AJ15&lt;6,0,+SMALL(($G15,$J15,$M15,$P15,$S15,$V15,$Y15,$AB15,$AE15,$AH15),1))</f>
        <v>33</v>
      </c>
      <c r="AL15" s="52">
        <f>IF(AJ15&lt;7,0,+SMALL(($G15,$J15,$M15,$P15,$S15,$V15,$Y15,$AB15,$AE15,$AH15),2))</f>
        <v>0</v>
      </c>
      <c r="AM15" s="52">
        <f>IF(AJ15&lt;8,0,+SMALL(($G15,$J15,$M15,$P15,$S15,$V15,$Y15,$AB15,$AE15,$AH15),3))</f>
        <v>0</v>
      </c>
      <c r="AN15" s="52">
        <f>IF(AJ15&lt;9,0,+SMALL(($G15,$J15,$M15,$P15,$S15,$V15,$Y15,$AB15,$AE15,$AH15),4))</f>
        <v>0</v>
      </c>
      <c r="AO15" s="52">
        <f>AI15-AK15-AL15-AM15-AN15</f>
        <v>254</v>
      </c>
      <c r="AP15" s="20">
        <f>RANK(AO15,$AO$6:$AO$130,0)</f>
        <v>9</v>
      </c>
    </row>
    <row r="16" spans="1:44" ht="14.4">
      <c r="A16" s="123"/>
      <c r="B16" s="48" t="s">
        <v>72</v>
      </c>
      <c r="C16" s="49"/>
      <c r="D16" s="55" t="s">
        <v>50</v>
      </c>
      <c r="E16" s="36">
        <f>IF(VLOOKUP($B16,'S 2 H BRUT'!$B$6:$E$130,4,FALSE)="","",(VLOOKUP($B16,'S 2 H BRUT'!$B$6:$E$130,4,FALSE)))</f>
        <v>24</v>
      </c>
      <c r="F16" s="36">
        <f>IF(VLOOKUP($B16,'S 2 H NET'!$B$6:E$130,4,FALSE)="","",(VLOOKUP($B16,'S 2 H NET'!$B$6:$E$130,4,FALSE)))</f>
        <v>41</v>
      </c>
      <c r="G16" s="51">
        <f>IF(F16="","",SUM(E16:F16))</f>
        <v>65</v>
      </c>
      <c r="H16" s="36">
        <f>IF(VLOOKUP($B16,'S 2 H BRUT'!$B$6:$F$130,5,FALSE)="","",(VLOOKUP($B16,'S 2 H BRUT'!$B$6:$F$130,5,FALSE)))</f>
        <v>9</v>
      </c>
      <c r="I16" s="36">
        <f>IF(VLOOKUP($B16,'S 2 H NET'!$B$6:$F$130,5,FALSE)="","",(VLOOKUP($B16,'S 2 H NET'!$B$6:$F$130,5,FALSE)))</f>
        <v>24</v>
      </c>
      <c r="J16" s="51">
        <f>IF(I16="","",SUM(H16:I16))</f>
        <v>33</v>
      </c>
      <c r="K16" s="36" t="str">
        <f>IF(VLOOKUP($B16,'S 2 H BRUT'!$B$6:$G$130,6,FALSE)="","",(VLOOKUP($B16,'S 2 H BRUT'!$B$6:$G$130,6,FALSE)))</f>
        <v/>
      </c>
      <c r="L16" s="36" t="str">
        <f>IF(VLOOKUP($B16,'S 2 H NET'!$B$6:$G$130,6,FALSE)="","",(VLOOKUP($B16,'S 2 H NET'!$B$6:$G$130,6,FALSE)))</f>
        <v/>
      </c>
      <c r="M16" s="51" t="str">
        <f>IF(L16="","",SUM(K16:L16))</f>
        <v/>
      </c>
      <c r="N16" s="36">
        <f>IF(VLOOKUP($B16,'S 2 H BRUT'!$B$6:$H$130,7,FALSE)="","",(VLOOKUP($B16,'S 2 H BRUT'!$B$6:$H$130,7,FALSE)))</f>
        <v>11</v>
      </c>
      <c r="O16" s="36">
        <f>IF(VLOOKUP($B16,'S 2 H NET'!$B$6:$H$130,7,FALSE)="","",(VLOOKUP($B16,'S 2 H NET'!$B$6:$H$130,7,FALSE)))</f>
        <v>28</v>
      </c>
      <c r="P16" s="51">
        <f>IF(O16="","",SUM(N16:O16))</f>
        <v>39</v>
      </c>
      <c r="Q16" s="36">
        <f>IF(VLOOKUP($B16,'S 2 H BRUT'!$B$6:$J$130,8,FALSE)="","",(VLOOKUP($B16,'S 2 H BRUT'!$B$6:$J$130,8,FALSE)))</f>
        <v>22</v>
      </c>
      <c r="R16" s="36">
        <f>IF(VLOOKUP($B16,'S 2 H NET'!$B$6:$J$130,8,FALSE)="","",(VLOOKUP($B16,'S 2 H NET'!$B$6:$J$130,8,FALSE)))</f>
        <v>35</v>
      </c>
      <c r="S16" s="51">
        <f>IF(R16="","",SUM(Q16:R16))</f>
        <v>57</v>
      </c>
      <c r="T16" s="36">
        <f>IF(VLOOKUP($B16,'S 2 H BRUT'!$B$6:$J$130,9,FALSE)="","",(VLOOKUP($B16,'S 2 H BRUT'!$B$6:$J$130,9,FALSE)))</f>
        <v>0</v>
      </c>
      <c r="U16" s="36">
        <f>IF(VLOOKUP($B16,'S 2 H NET'!$B$6:$J$130,9,FALSE)="","",(VLOOKUP($B16,'S 2 H NET'!$B$6:$J$130,9,FALSE)))</f>
        <v>0</v>
      </c>
      <c r="V16" s="51">
        <f>IF(U16="","",SUM(T16:U16))</f>
        <v>0</v>
      </c>
      <c r="W16" s="36">
        <f>IF(VLOOKUP($B16,'S 2 H BRUT'!$B$6:$M$130,10,FALSE)="","",(VLOOKUP($B16,'S 2 H BRUT'!$B$6:$M$130,10,FALSE)))</f>
        <v>18</v>
      </c>
      <c r="X16" s="36">
        <f>IF(VLOOKUP($B16,'S 2 H NET'!$B$6:$M$130,10,FALSE)="","",(VLOOKUP($B16,'S 2 H NET'!$B$6:$M$130,10,FALSE)))</f>
        <v>35</v>
      </c>
      <c r="Y16" s="51">
        <f>IF(X16="","",SUM(W16:X16))</f>
        <v>53</v>
      </c>
      <c r="Z16" s="36" t="str">
        <f>IF(VLOOKUP($B16,'S 2 H BRUT'!$B$6:$L$130,11,FALSE)="","",(VLOOKUP($B16,'S 2 H BRUT'!$B$6:$L$130,11,FALSE)))</f>
        <v/>
      </c>
      <c r="AA16" s="36" t="str">
        <f>IF(VLOOKUP($B16,'S 2 H NET'!$B$6:$L$130,11,FALSE)="","",(VLOOKUP($B16,'S 2 H NET'!$B$6:$L$130,11,FALSE)))</f>
        <v/>
      </c>
      <c r="AB16" s="51" t="str">
        <f>IF(AA16="","",SUM(Z16:AA16))</f>
        <v/>
      </c>
      <c r="AC16" s="36">
        <f>IF(VLOOKUP($B16,'S 2 H BRUT'!$B$6:$M$130,12,FALSE)="","",(VLOOKUP($B16,'S 2 H BRUT'!$B$6:$M$130,12,FALSE)))</f>
        <v>14</v>
      </c>
      <c r="AD16" s="36">
        <f>IF(VLOOKUP($B16,'S 2 H NET'!$B$6:$M$130,12,FALSE)="","",(VLOOKUP($B16,'S 2 H NET'!$B$6:$M$130,12,FALSE)))</f>
        <v>24</v>
      </c>
      <c r="AE16" s="51">
        <f>IF(AD16="","",SUM(AC16:AD16))</f>
        <v>38</v>
      </c>
      <c r="AF16" s="36" t="str">
        <f>IF(VLOOKUP($B16,'S 2 H BRUT'!$B$6:$N$130,13,FALSE)="","",(VLOOKUP($B16,'S 2 H BRUT'!$B$6:$N$130,13,FALSE)))</f>
        <v/>
      </c>
      <c r="AG16" s="36" t="str">
        <f>IF(VLOOKUP($B16,'S 2 H NET'!$B$6:$N$130,13,FALSE)="","",(VLOOKUP($B16,'S 2 H NET'!$B$6:$N$130,13,FALSE)))</f>
        <v/>
      </c>
      <c r="AH16" s="51" t="str">
        <f>IF(AG16="","",SUM(AF16:AG16))</f>
        <v/>
      </c>
      <c r="AI16" s="51">
        <f>SUM(G16,J16,M16,P16,S16,V16,Y16,AB16,AE16,AH16)</f>
        <v>285</v>
      </c>
      <c r="AJ16" s="52">
        <f>+COUNT(G16,J16,M16,P16,S16,V16,Y16,AB16,AE16,AH16)</f>
        <v>7</v>
      </c>
      <c r="AK16" s="52">
        <f>IF(AJ16&lt;6,0,+SMALL(($G16,$J16,$M16,$P16,$S16,$V16,$Y16,$AB16,$AE16,$AH16),1))</f>
        <v>0</v>
      </c>
      <c r="AL16" s="52">
        <f>IF(AJ16&lt;7,0,+SMALL(($G16,$J16,$M16,$P16,$S16,$V16,$Y16,$AB16,$AE16,$AH16),2))</f>
        <v>33</v>
      </c>
      <c r="AM16" s="52">
        <f>IF(AJ16&lt;8,0,+SMALL(($G16,$J16,$M16,$P16,$S16,$V16,$Y16,$AB16,$AE16,$AH16),3))</f>
        <v>0</v>
      </c>
      <c r="AN16" s="52">
        <f>IF(AJ16&lt;9,0,+SMALL(($G16,$J16,$M16,$P16,$S16,$V16,$Y16,$AB16,$AE16,$AH16),4))</f>
        <v>0</v>
      </c>
      <c r="AO16" s="52">
        <f>AI16-AK16-AL16-AM16-AN16</f>
        <v>252</v>
      </c>
      <c r="AP16" s="20">
        <f>RANK(AO16,$AO$6:$AO$130,0)</f>
        <v>11</v>
      </c>
    </row>
    <row r="17" spans="1:42" ht="14.4">
      <c r="A17" s="123"/>
      <c r="B17" s="48" t="s">
        <v>101</v>
      </c>
      <c r="C17" s="36"/>
      <c r="D17" s="46" t="s">
        <v>22</v>
      </c>
      <c r="E17" s="36">
        <f>IF(VLOOKUP($B17,'S 2 H BRUT'!$B$6:$E$130,4,FALSE)="","",(VLOOKUP($B17,'S 2 H BRUT'!$B$6:$E$130,4,FALSE)))</f>
        <v>18</v>
      </c>
      <c r="F17" s="36">
        <f>IF(VLOOKUP($B17,'S 2 H NET'!$B$6:E$130,4,FALSE)="","",(VLOOKUP($B17,'S 2 H NET'!$B$6:$E$130,4,FALSE)))</f>
        <v>37</v>
      </c>
      <c r="G17" s="51">
        <f>IF(F17="","",SUM(E17:F17))</f>
        <v>55</v>
      </c>
      <c r="H17" s="36">
        <f>IF(VLOOKUP($B17,'S 2 H BRUT'!$B$6:$F$130,5,FALSE)="","",(VLOOKUP($B17,'S 2 H BRUT'!$B$6:$F$130,5,FALSE)))</f>
        <v>17</v>
      </c>
      <c r="I17" s="36">
        <f>IF(VLOOKUP($B17,'S 2 H NET'!$B$6:$F$130,5,FALSE)="","",(VLOOKUP($B17,'S 2 H NET'!$B$6:$F$130,5,FALSE)))</f>
        <v>35</v>
      </c>
      <c r="J17" s="51">
        <f>IF(I17="","",SUM(H17:I17))</f>
        <v>52</v>
      </c>
      <c r="K17" s="36">
        <f>IF(VLOOKUP($B17,'S 2 H BRUT'!$B$6:$G$130,6,FALSE)="","",(VLOOKUP($B17,'S 2 H BRUT'!$B$6:$G$130,6,FALSE)))</f>
        <v>15</v>
      </c>
      <c r="L17" s="36">
        <f>IF(VLOOKUP($B17,'S 2 H NET'!$B$6:$G$130,6,FALSE)="","",(VLOOKUP($B17,'S 2 H NET'!$B$6:$G$130,6,FALSE)))</f>
        <v>30</v>
      </c>
      <c r="M17" s="51">
        <f>IF(L17="","",SUM(K17:L17))</f>
        <v>45</v>
      </c>
      <c r="N17" s="36" t="str">
        <f>IF(VLOOKUP($B17,'S 2 H BRUT'!$B$6:$H$130,7,FALSE)="","",(VLOOKUP($B17,'S 2 H BRUT'!$B$6:$H$130,7,FALSE)))</f>
        <v/>
      </c>
      <c r="O17" s="36" t="str">
        <f>IF(VLOOKUP($B17,'S 2 H NET'!$B$6:$H$130,7,FALSE)="","",(VLOOKUP($B17,'S 2 H NET'!$B$6:$H$130,7,FALSE)))</f>
        <v/>
      </c>
      <c r="P17" s="51" t="str">
        <f>IF(O17="","",SUM(N17:O17))</f>
        <v/>
      </c>
      <c r="Q17" s="36">
        <f>IF(VLOOKUP($B17,'S 2 H BRUT'!$B$6:$J$130,8,FALSE)="","",(VLOOKUP($B17,'S 2 H BRUT'!$B$6:$J$130,8,FALSE)))</f>
        <v>17</v>
      </c>
      <c r="R17" s="36">
        <f>IF(VLOOKUP($B17,'S 2 H NET'!$B$6:$J$130,8,FALSE)="","",(VLOOKUP($B17,'S 2 H NET'!$B$6:$J$130,8,FALSE)))</f>
        <v>34</v>
      </c>
      <c r="S17" s="51">
        <f>IF(R17="","",SUM(Q17:R17))</f>
        <v>51</v>
      </c>
      <c r="T17" s="36" t="str">
        <f>IF(VLOOKUP($B17,'S 2 H BRUT'!$B$6:$J$130,9,FALSE)="","",(VLOOKUP($B17,'S 2 H BRUT'!$B$6:$J$130,9,FALSE)))</f>
        <v/>
      </c>
      <c r="U17" s="36" t="str">
        <f>IF(VLOOKUP($B17,'S 2 H NET'!$B$6:$J$130,9,FALSE)="","",(VLOOKUP($B17,'S 2 H NET'!$B$6:$J$130,9,FALSE)))</f>
        <v/>
      </c>
      <c r="V17" s="51" t="str">
        <f>IF(U17="","",SUM(T17:U17))</f>
        <v/>
      </c>
      <c r="W17" s="36" t="str">
        <f>IF(VLOOKUP($B17,'S 2 H BRUT'!$B$6:$M$130,10,FALSE)="","",(VLOOKUP($B17,'S 2 H BRUT'!$B$6:$M$130,10,FALSE)))</f>
        <v/>
      </c>
      <c r="X17" s="36" t="str">
        <f>IF(VLOOKUP($B17,'S 2 H NET'!$B$6:$M$130,10,FALSE)="","",(VLOOKUP($B17,'S 2 H NET'!$B$6:$M$130,10,FALSE)))</f>
        <v/>
      </c>
      <c r="Y17" s="51" t="str">
        <f>IF(X17="","",SUM(W17:X17))</f>
        <v/>
      </c>
      <c r="Z17" s="36">
        <f>IF(VLOOKUP($B17,'S 2 H BRUT'!$B$6:$L$130,11,FALSE)="","",(VLOOKUP($B17,'S 2 H BRUT'!$B$6:$L$130,11,FALSE)))</f>
        <v>15</v>
      </c>
      <c r="AA17" s="36">
        <f>IF(VLOOKUP($B17,'S 2 H NET'!$B$6:$L$130,11,FALSE)="","",(VLOOKUP($B17,'S 2 H NET'!$B$6:$L$130,11,FALSE)))</f>
        <v>33</v>
      </c>
      <c r="AB17" s="51">
        <f>IF(AA17="","",SUM(Z17:AA17))</f>
        <v>48</v>
      </c>
      <c r="AC17" s="36">
        <f>IF(VLOOKUP($B17,'S 2 H BRUT'!$B$6:$M$130,12,FALSE)="","",(VLOOKUP($B17,'S 2 H BRUT'!$B$6:$M$130,12,FALSE)))</f>
        <v>14</v>
      </c>
      <c r="AD17" s="36">
        <f>IF(VLOOKUP($B17,'S 2 H NET'!$B$6:$M$130,12,FALSE)="","",(VLOOKUP($B17,'S 2 H NET'!$B$6:$M$130,12,FALSE)))</f>
        <v>30</v>
      </c>
      <c r="AE17" s="51">
        <f>IF(AD17="","",SUM(AC17:AD17))</f>
        <v>44</v>
      </c>
      <c r="AF17" s="36" t="str">
        <f>IF(VLOOKUP($B17,'S 2 H BRUT'!$B$6:$N$130,13,FALSE)="","",(VLOOKUP($B17,'S 2 H BRUT'!$B$6:$N$130,13,FALSE)))</f>
        <v/>
      </c>
      <c r="AG17" s="36" t="str">
        <f>IF(VLOOKUP($B17,'S 2 H NET'!$B$6:$N$130,13,FALSE)="","",(VLOOKUP($B17,'S 2 H NET'!$B$6:$N$130,13,FALSE)))</f>
        <v/>
      </c>
      <c r="AH17" s="51" t="str">
        <f>IF(AG17="","",SUM(AF17:AG17))</f>
        <v/>
      </c>
      <c r="AI17" s="51">
        <f>SUM(G17,J17,M17,P17,S17,V17,Y17,AB17,AE17,AH17)</f>
        <v>295</v>
      </c>
      <c r="AJ17" s="52">
        <f>+COUNT(G17,J17,M17,P17,S17,V17,Y17,AB17,AE17,AH17)</f>
        <v>6</v>
      </c>
      <c r="AK17" s="52">
        <f>IF(AJ17&lt;6,0,+SMALL(($G17,$J17,$M17,$P17,$S17,$V17,$Y17,$AB17,$AE17,$AH17),1))</f>
        <v>44</v>
      </c>
      <c r="AL17" s="52">
        <f>IF(AJ17&lt;7,0,+SMALL(($G17,$J17,$M17,$P17,$S17,$V17,$Y17,$AB17,$AE17,$AH17),2))</f>
        <v>0</v>
      </c>
      <c r="AM17" s="52">
        <f>IF(AJ17&lt;8,0,+SMALL(($G17,$J17,$M17,$P17,$S17,$V17,$Y17,$AB17,$AE17,$AH17),3))</f>
        <v>0</v>
      </c>
      <c r="AN17" s="52">
        <f>IF(AJ17&lt;9,0,+SMALL(($G17,$J17,$M17,$P17,$S17,$V17,$Y17,$AB17,$AE17,$AH17),4))</f>
        <v>0</v>
      </c>
      <c r="AO17" s="52">
        <f>AI17-AK17-AL17-AM17-AN17</f>
        <v>251</v>
      </c>
      <c r="AP17" s="20">
        <f>RANK(AO17,$AO$6:$AO$130,0)</f>
        <v>12</v>
      </c>
    </row>
    <row r="18" spans="1:42" ht="14.4">
      <c r="B18" s="48" t="s">
        <v>278</v>
      </c>
      <c r="C18" s="36"/>
      <c r="D18" s="86" t="s">
        <v>181</v>
      </c>
      <c r="E18" s="36">
        <f>IF(VLOOKUP($B18,'S 2 H BRUT'!$B$6:$E$130,4,FALSE)="","",(VLOOKUP($B18,'S 2 H BRUT'!$B$6:$E$130,4,FALSE)))</f>
        <v>13</v>
      </c>
      <c r="F18" s="36">
        <f>IF(VLOOKUP($B18,'S 2 H NET'!$B$6:E$130,4,FALSE)="","",(VLOOKUP($B18,'S 2 H NET'!$B$6:$E$130,4,FALSE)))</f>
        <v>29</v>
      </c>
      <c r="G18" s="51">
        <f>IF(F18="","",SUM(E18:F18))</f>
        <v>42</v>
      </c>
      <c r="H18" s="36" t="str">
        <f>IF(VLOOKUP($B18,'S 2 H BRUT'!$B$6:$F$130,5,FALSE)="","",(VLOOKUP($B18,'S 2 H BRUT'!$B$6:$F$130,5,FALSE)))</f>
        <v/>
      </c>
      <c r="I18" s="36" t="str">
        <f>IF(VLOOKUP($B18,'S 2 H NET'!$B$6:$F$130,5,FALSE)="","",(VLOOKUP($B18,'S 2 H NET'!$B$6:$F$130,5,FALSE)))</f>
        <v/>
      </c>
      <c r="J18" s="51" t="str">
        <f>IF(I18="","",SUM(H18:I18))</f>
        <v/>
      </c>
      <c r="K18" s="36">
        <f>IF(VLOOKUP($B18,'S 2 H BRUT'!$B$6:$G$130,6,FALSE)="","",(VLOOKUP($B18,'S 2 H BRUT'!$B$6:$G$130,6,FALSE)))</f>
        <v>3</v>
      </c>
      <c r="L18" s="36">
        <f>IF(VLOOKUP($B18,'S 2 H NET'!$B$6:$G$130,6,FALSE)="","",(VLOOKUP($B18,'S 2 H NET'!$B$6:$G$130,6,FALSE)))</f>
        <v>15</v>
      </c>
      <c r="M18" s="51">
        <f>IF(L18="","",SUM(K18:L18))</f>
        <v>18</v>
      </c>
      <c r="N18" s="36">
        <f>IF(VLOOKUP($B18,'S 2 H BRUT'!$B$6:$H$130,7,FALSE)="","",(VLOOKUP($B18,'S 2 H BRUT'!$B$6:$H$130,7,FALSE)))</f>
        <v>15</v>
      </c>
      <c r="O18" s="36">
        <f>IF(VLOOKUP($B18,'S 2 H NET'!$B$6:$H$130,7,FALSE)="","",(VLOOKUP($B18,'S 2 H NET'!$B$6:$H$130,7,FALSE)))</f>
        <v>36</v>
      </c>
      <c r="P18" s="51">
        <f>IF(O18="","",SUM(N18:O18))</f>
        <v>51</v>
      </c>
      <c r="Q18" s="36" t="str">
        <f>IF(VLOOKUP($B18,'S 2 H BRUT'!$B$6:$J$130,8,FALSE)="","",(VLOOKUP($B18,'S 2 H BRUT'!$B$6:$J$130,8,FALSE)))</f>
        <v/>
      </c>
      <c r="R18" s="36" t="str">
        <f>IF(VLOOKUP($B18,'S 2 H NET'!$B$6:$J$130,8,FALSE)="","",(VLOOKUP($B18,'S 2 H NET'!$B$6:$J$130,8,FALSE)))</f>
        <v/>
      </c>
      <c r="S18" s="51" t="str">
        <f>IF(R18="","",SUM(Q18:R18))</f>
        <v/>
      </c>
      <c r="T18" s="161">
        <f>IF(VLOOKUP($B18,'S 2 H BRUT'!$B$6:$J$130,9,FALSE)="","",(VLOOKUP($B18,'S 2 H BRUT'!$B$6:$J$130,9,FALSE)))</f>
        <v>20</v>
      </c>
      <c r="U18" s="161">
        <f>IF(VLOOKUP($B18,'S 2 H NET'!$B$6:$J$130,9,FALSE)="","",(VLOOKUP($B18,'S 2 H NET'!$B$6:$J$130,9,FALSE)))</f>
        <v>37</v>
      </c>
      <c r="V18" s="162">
        <f>IF(U18="","",SUM(T18:U18))</f>
        <v>57</v>
      </c>
      <c r="W18" s="36">
        <f>IF(VLOOKUP($B18,'S 2 H BRUT'!$B$6:$M$130,10,FALSE)="","",(VLOOKUP($B18,'S 2 H BRUT'!$B$6:$M$130,10,FALSE)))</f>
        <v>17</v>
      </c>
      <c r="X18" s="36">
        <f>IF(VLOOKUP($B18,'S 2 H NET'!$B$6:$M$130,10,FALSE)="","",(VLOOKUP($B18,'S 2 H NET'!$B$6:$M$130,10,FALSE)))</f>
        <v>31</v>
      </c>
      <c r="Y18" s="51">
        <f>IF(X18="","",SUM(W18:X18))</f>
        <v>48</v>
      </c>
      <c r="Z18" s="161">
        <f>IF(VLOOKUP($B18,'S 2 H BRUT'!$B$6:$L$130,11,FALSE)="","",(VLOOKUP($B18,'S 2 H BRUT'!$B$6:$L$130,11,FALSE)))</f>
        <v>12</v>
      </c>
      <c r="AA18" s="161">
        <f>IF(VLOOKUP($B18,'S 2 H NET'!$B$6:$L$130,11,FALSE)="","",(VLOOKUP($B18,'S 2 H NET'!$B$6:$L$130,11,FALSE)))</f>
        <v>29</v>
      </c>
      <c r="AB18" s="162">
        <f>IF(AA18="","",SUM(Z18:AA18))</f>
        <v>41</v>
      </c>
      <c r="AC18" s="161">
        <f>IF(VLOOKUP($B18,'S 2 H BRUT'!$B$6:$M$130,12,FALSE)="","",(VLOOKUP($B18,'S 2 H BRUT'!$B$6:$M$130,12,FALSE)))</f>
        <v>19</v>
      </c>
      <c r="AD18" s="161">
        <f>IF(VLOOKUP($B18,'S 2 H NET'!$B$6:$M$130,12,FALSE)="","",(VLOOKUP($B18,'S 2 H NET'!$B$6:$M$130,12,FALSE)))</f>
        <v>33</v>
      </c>
      <c r="AE18" s="162">
        <f>IF(AD18="","",SUM(AC18:AD18))</f>
        <v>52</v>
      </c>
      <c r="AF18" s="36" t="str">
        <f>IF(VLOOKUP($B18,'S 2 H BRUT'!$B$6:$N$130,13,FALSE)="","",(VLOOKUP($B18,'S 2 H BRUT'!$B$6:$N$130,13,FALSE)))</f>
        <v/>
      </c>
      <c r="AG18" s="36" t="str">
        <f>IF(VLOOKUP($B18,'S 2 H NET'!$B$6:$N$130,13,FALSE)="","",(VLOOKUP($B18,'S 2 H NET'!$B$6:$N$130,13,FALSE)))</f>
        <v/>
      </c>
      <c r="AH18" s="51" t="str">
        <f>IF(AG18="","",SUM(AF18:AG18))</f>
        <v/>
      </c>
      <c r="AI18" s="51">
        <f>SUM(G18,J18,M18,P18,S18,V18,Y18,AB18,AE18,AH18)</f>
        <v>309</v>
      </c>
      <c r="AJ18" s="52">
        <f>+COUNT(G18,J18,M18,P18,S18,V18,Y18,AB18,AE18,AH18)</f>
        <v>7</v>
      </c>
      <c r="AK18" s="52">
        <f>IF(AJ18&lt;6,0,+SMALL(($G18,$J18,$M18,$P18,$S18,$V18,$Y18,$AB18,$AE18,$AH18),1))</f>
        <v>18</v>
      </c>
      <c r="AL18" s="52">
        <f>IF(AJ18&lt;7,0,+SMALL(($G18,$J18,$M18,$P18,$S18,$V18,$Y18,$AB18,$AE18,$AH18),2))</f>
        <v>41</v>
      </c>
      <c r="AM18" s="52">
        <f>IF(AJ18&lt;8,0,+SMALL(($G18,$J18,$M18,$P18,$S18,$V18,$Y18,$AB18,$AE18,$AH18),3))</f>
        <v>0</v>
      </c>
      <c r="AN18" s="52">
        <f>IF(AJ18&lt;9,0,+SMALL(($G18,$J18,$M18,$P18,$S18,$V18,$Y18,$AB18,$AE18,$AH18),4))</f>
        <v>0</v>
      </c>
      <c r="AO18" s="52">
        <f>AI18-AK18-AL18-AM18-AN18</f>
        <v>250</v>
      </c>
      <c r="AP18" s="20">
        <f>RANK(AO18,$AO$6:$AO$130,0)</f>
        <v>13</v>
      </c>
    </row>
    <row r="19" spans="1:42" ht="14.4">
      <c r="B19" s="48" t="s">
        <v>21</v>
      </c>
      <c r="C19" s="49"/>
      <c r="D19" s="53" t="s">
        <v>22</v>
      </c>
      <c r="E19" s="36">
        <f>IF(VLOOKUP($B19,'S 2 H BRUT'!$B$6:$E$130,4,FALSE)="","",(VLOOKUP($B19,'S 2 H BRUT'!$B$6:$E$130,4,FALSE)))</f>
        <v>20</v>
      </c>
      <c r="F19" s="36">
        <f>IF(VLOOKUP($B19,'S 2 H NET'!$B$6:E$130,4,FALSE)="","",(VLOOKUP($B19,'S 2 H NET'!$B$6:$E$130,4,FALSE)))</f>
        <v>34</v>
      </c>
      <c r="G19" s="51">
        <f>IF(F19="","",SUM(E19:F19))</f>
        <v>54</v>
      </c>
      <c r="H19" s="36">
        <f>IF(VLOOKUP($B19,'S 2 H BRUT'!$B$6:$F$130,5,FALSE)="","",(VLOOKUP($B19,'S 2 H BRUT'!$B$6:$F$130,5,FALSE)))</f>
        <v>14</v>
      </c>
      <c r="I19" s="36">
        <f>IF(VLOOKUP($B19,'S 2 H NET'!$B$6:$F$130,5,FALSE)="","",(VLOOKUP($B19,'S 2 H NET'!$B$6:$F$130,5,FALSE)))</f>
        <v>30</v>
      </c>
      <c r="J19" s="51">
        <f>IF(I19="","",SUM(H19:I19))</f>
        <v>44</v>
      </c>
      <c r="K19" s="36">
        <f>IF(VLOOKUP($B19,'S 2 H BRUT'!$B$6:$G$130,6,FALSE)="","",(VLOOKUP($B19,'S 2 H BRUT'!$B$6:$G$130,6,FALSE)))</f>
        <v>8</v>
      </c>
      <c r="L19" s="36">
        <f>IF(VLOOKUP($B19,'S 2 H NET'!$B$6:$G$130,6,FALSE)="","",(VLOOKUP($B19,'S 2 H NET'!$B$6:$G$130,6,FALSE)))</f>
        <v>21</v>
      </c>
      <c r="M19" s="51">
        <f>IF(L19="","",SUM(K19:L19))</f>
        <v>29</v>
      </c>
      <c r="N19" s="36" t="str">
        <f>IF(VLOOKUP($B19,'S 2 H BRUT'!$B$6:$H$130,7,FALSE)="","",(VLOOKUP($B19,'S 2 H BRUT'!$B$6:$H$130,7,FALSE)))</f>
        <v/>
      </c>
      <c r="O19" s="36" t="str">
        <f>IF(VLOOKUP($B19,'S 2 H NET'!$B$6:$H$130,7,FALSE)="","",(VLOOKUP($B19,'S 2 H NET'!$B$6:$H$130,7,FALSE)))</f>
        <v/>
      </c>
      <c r="P19" s="51" t="str">
        <f>IF(O19="","",SUM(N19:O19))</f>
        <v/>
      </c>
      <c r="Q19" s="36">
        <f>IF(VLOOKUP($B19,'S 2 H BRUT'!$B$6:$J$130,8,FALSE)="","",(VLOOKUP($B19,'S 2 H BRUT'!$B$6:$J$130,8,FALSE)))</f>
        <v>21</v>
      </c>
      <c r="R19" s="36">
        <f>IF(VLOOKUP($B19,'S 2 H NET'!$B$6:$J$130,8,FALSE)="","",(VLOOKUP($B19,'S 2 H NET'!$B$6:$J$130,8,FALSE)))</f>
        <v>37</v>
      </c>
      <c r="S19" s="51">
        <f>IF(R19="","",SUM(Q19:R19))</f>
        <v>58</v>
      </c>
      <c r="T19" s="36" t="str">
        <f>IF(VLOOKUP($B19,'S 2 H BRUT'!$B$6:$J$130,9,FALSE)="","",(VLOOKUP($B19,'S 2 H BRUT'!$B$6:$J$130,9,FALSE)))</f>
        <v/>
      </c>
      <c r="U19" s="36" t="str">
        <f>IF(VLOOKUP($B19,'S 2 H NET'!$B$6:$J$130,9,FALSE)="","",(VLOOKUP($B19,'S 2 H NET'!$B$6:$J$130,9,FALSE)))</f>
        <v/>
      </c>
      <c r="V19" s="51" t="str">
        <f>IF(U19="","",SUM(T19:U19))</f>
        <v/>
      </c>
      <c r="W19" s="36">
        <f>IF(VLOOKUP($B19,'S 2 H BRUT'!$B$6:$M$130,10,FALSE)="","",(VLOOKUP($B19,'S 2 H BRUT'!$B$6:$M$130,10,FALSE)))</f>
        <v>14</v>
      </c>
      <c r="X19" s="36">
        <f>IF(VLOOKUP($B19,'S 2 H NET'!$B$6:$M$130,10,FALSE)="","",(VLOOKUP($B19,'S 2 H NET'!$B$6:$M$130,10,FALSE)))</f>
        <v>31</v>
      </c>
      <c r="Y19" s="51">
        <f>IF(X19="","",SUM(W19:X19))</f>
        <v>45</v>
      </c>
      <c r="Z19" s="36">
        <f>IF(VLOOKUP($B19,'S 2 H BRUT'!$B$6:$L$130,11,FALSE)="","",(VLOOKUP($B19,'S 2 H BRUT'!$B$6:$L$130,11,FALSE)))</f>
        <v>12</v>
      </c>
      <c r="AA19" s="36">
        <f>IF(VLOOKUP($B19,'S 2 H NET'!$B$6:$L$130,11,FALSE)="","",(VLOOKUP($B19,'S 2 H NET'!$B$6:$L$130,11,FALSE)))</f>
        <v>29</v>
      </c>
      <c r="AB19" s="51">
        <f>IF(AA19="","",SUM(Z19:AA19))</f>
        <v>41</v>
      </c>
      <c r="AC19" s="36">
        <f>IF(VLOOKUP($B19,'S 2 H BRUT'!$B$6:$M$130,12,FALSE)="","",(VLOOKUP($B19,'S 2 H BRUT'!$B$6:$M$130,12,FALSE)))</f>
        <v>17</v>
      </c>
      <c r="AD19" s="36">
        <f>IF(VLOOKUP($B19,'S 2 H NET'!$B$6:$M$130,12,FALSE)="","",(VLOOKUP($B19,'S 2 H NET'!$B$6:$M$130,12,FALSE)))</f>
        <v>32</v>
      </c>
      <c r="AE19" s="51">
        <f>IF(AD19="","",SUM(AC19:AD19))</f>
        <v>49</v>
      </c>
      <c r="AF19" s="36" t="str">
        <f>IF(VLOOKUP($B19,'S 2 H BRUT'!$B$6:$N$130,13,FALSE)="","",(VLOOKUP($B19,'S 2 H BRUT'!$B$6:$N$130,13,FALSE)))</f>
        <v/>
      </c>
      <c r="AG19" s="36" t="str">
        <f>IF(VLOOKUP($B19,'S 2 H NET'!$B$6:$N$130,13,FALSE)="","",(VLOOKUP($B19,'S 2 H NET'!$B$6:$N$130,13,FALSE)))</f>
        <v/>
      </c>
      <c r="AH19" s="51" t="str">
        <f>IF(AG19="","",SUM(AF19:AG19))</f>
        <v/>
      </c>
      <c r="AI19" s="51">
        <f>SUM(G19,J19,M19,P19,S19,V19,Y19,AB19,AE19,AH19)</f>
        <v>320</v>
      </c>
      <c r="AJ19" s="52">
        <f>+COUNT(G19,J19,M19,P19,S19,V19,Y19,AB19,AE19,AH19)</f>
        <v>7</v>
      </c>
      <c r="AK19" s="52">
        <f>IF(AJ19&lt;6,0,+SMALL(($G19,$J19,$M19,$P19,$S19,$V19,$Y19,$AB19,$AE19,$AH19),1))</f>
        <v>29</v>
      </c>
      <c r="AL19" s="52">
        <f>IF(AJ19&lt;7,0,+SMALL(($G19,$J19,$M19,$P19,$S19,$V19,$Y19,$AB19,$AE19,$AH19),2))</f>
        <v>41</v>
      </c>
      <c r="AM19" s="52">
        <f>IF(AJ19&lt;8,0,+SMALL(($G19,$J19,$M19,$P19,$S19,$V19,$Y19,$AB19,$AE19,$AH19),3))</f>
        <v>0</v>
      </c>
      <c r="AN19" s="52">
        <f>IF(AJ19&lt;9,0,+SMALL(($G19,$J19,$M19,$P19,$S19,$V19,$Y19,$AB19,$AE19,$AH19),4))</f>
        <v>0</v>
      </c>
      <c r="AO19" s="52">
        <f>AI19-AK19-AL19-AM19-AN19</f>
        <v>250</v>
      </c>
      <c r="AP19" s="20">
        <f>RANK(AO19,$AO$6:$AO$130,0)</f>
        <v>13</v>
      </c>
    </row>
    <row r="20" spans="1:42" ht="14.4">
      <c r="B20" s="48" t="s">
        <v>24</v>
      </c>
      <c r="C20" s="49"/>
      <c r="D20" s="78" t="s">
        <v>11</v>
      </c>
      <c r="E20" s="36">
        <f>IF(VLOOKUP($B20,'S 2 H BRUT'!$B$6:$E$130,4,FALSE)="","",(VLOOKUP($B20,'S 2 H BRUT'!$B$6:$E$130,4,FALSE)))</f>
        <v>7</v>
      </c>
      <c r="F20" s="36">
        <f>IF(VLOOKUP($B20,'S 2 H NET'!$B$6:E$130,4,FALSE)="","",(VLOOKUP($B20,'S 2 H NET'!$B$6:$E$130,4,FALSE)))</f>
        <v>22</v>
      </c>
      <c r="G20" s="51">
        <f>IF(F20="","",SUM(E20:F20))</f>
        <v>29</v>
      </c>
      <c r="H20" s="36">
        <f>IF(VLOOKUP($B20,'S 2 H BRUT'!$B$6:$F$130,5,FALSE)="","",(VLOOKUP($B20,'S 2 H BRUT'!$B$6:$F$130,5,FALSE)))</f>
        <v>9</v>
      </c>
      <c r="I20" s="36">
        <f>IF(VLOOKUP($B20,'S 2 H NET'!$B$6:$F$130,5,FALSE)="","",(VLOOKUP($B20,'S 2 H NET'!$B$6:$F$130,5,FALSE)))</f>
        <v>34</v>
      </c>
      <c r="J20" s="51">
        <f>IF(I20="","",SUM(H20:I20))</f>
        <v>43</v>
      </c>
      <c r="K20" s="36">
        <f>IF(VLOOKUP($B20,'S 2 H BRUT'!$B$6:$G$130,6,FALSE)="","",(VLOOKUP($B20,'S 2 H BRUT'!$B$6:$G$130,6,FALSE)))</f>
        <v>5</v>
      </c>
      <c r="L20" s="36">
        <f>IF(VLOOKUP($B20,'S 2 H NET'!$B$6:$G$130,6,FALSE)="","",(VLOOKUP($B20,'S 2 H NET'!$B$6:$G$130,6,FALSE)))</f>
        <v>30</v>
      </c>
      <c r="M20" s="51">
        <f>IF(L20="","",SUM(K20:L20))</f>
        <v>35</v>
      </c>
      <c r="N20" s="36">
        <f>IF(VLOOKUP($B20,'S 2 H BRUT'!$B$6:$H$130,7,FALSE)="","",(VLOOKUP($B20,'S 2 H BRUT'!$B$6:$H$130,7,FALSE)))</f>
        <v>7</v>
      </c>
      <c r="O20" s="36">
        <f>IF(VLOOKUP($B20,'S 2 H NET'!$B$6:$H$130,7,FALSE)="","",(VLOOKUP($B20,'S 2 H NET'!$B$6:$H$130,7,FALSE)))</f>
        <v>32</v>
      </c>
      <c r="P20" s="51">
        <f>IF(O20="","",SUM(N20:O20))</f>
        <v>39</v>
      </c>
      <c r="Q20" s="36">
        <f>IF(VLOOKUP($B20,'S 2 H BRUT'!$B$6:$J$130,8,FALSE)="","",(VLOOKUP($B20,'S 2 H BRUT'!$B$6:$J$130,8,FALSE)))</f>
        <v>22</v>
      </c>
      <c r="R20" s="36">
        <f>IF(VLOOKUP($B20,'S 2 H NET'!$B$6:$J$130,8,FALSE)="","",(VLOOKUP($B20,'S 2 H NET'!$B$6:$J$130,8,FALSE)))</f>
        <v>53</v>
      </c>
      <c r="S20" s="51">
        <f>IF(R20="","",SUM(Q20:R20))</f>
        <v>75</v>
      </c>
      <c r="T20" s="36">
        <f>IF(VLOOKUP($B20,'S 2 H BRUT'!$B$6:$J$130,9,FALSE)="","",(VLOOKUP($B20,'S 2 H BRUT'!$B$6:$J$130,9,FALSE)))</f>
        <v>9</v>
      </c>
      <c r="U20" s="36">
        <f>IF(VLOOKUP($B20,'S 2 H NET'!$B$6:$J$130,9,FALSE)="","",(VLOOKUP($B20,'S 2 H NET'!$B$6:$J$130,9,FALSE)))</f>
        <v>35</v>
      </c>
      <c r="V20" s="51">
        <f>IF(U20="","",SUM(T20:U20))</f>
        <v>44</v>
      </c>
      <c r="W20" s="36">
        <f>IF(VLOOKUP($B20,'S 2 H BRUT'!$B$6:$M$130,10,FALSE)="","",(VLOOKUP($B20,'S 2 H BRUT'!$B$6:$M$130,10,FALSE)))</f>
        <v>8</v>
      </c>
      <c r="X20" s="36">
        <f>IF(VLOOKUP($B20,'S 2 H NET'!$B$6:$M$130,10,FALSE)="","",(VLOOKUP($B20,'S 2 H NET'!$B$6:$M$130,10,FALSE)))</f>
        <v>32</v>
      </c>
      <c r="Y20" s="51">
        <f>IF(X20="","",SUM(W20:X20))</f>
        <v>40</v>
      </c>
      <c r="Z20" s="36">
        <f>IF(VLOOKUP($B20,'S 2 H BRUT'!$B$6:$L$130,11,FALSE)="","",(VLOOKUP($B20,'S 2 H BRUT'!$B$6:$L$130,11,FALSE)))</f>
        <v>9</v>
      </c>
      <c r="AA20" s="36">
        <f>IF(VLOOKUP($B20,'S 2 H NET'!$B$6:$L$130,11,FALSE)="","",(VLOOKUP($B20,'S 2 H NET'!$B$6:$L$130,11,FALSE)))</f>
        <v>35</v>
      </c>
      <c r="AB20" s="51">
        <f>IF(AA20="","",SUM(Z20:AA20))</f>
        <v>44</v>
      </c>
      <c r="AC20" s="36">
        <f>IF(VLOOKUP($B20,'S 2 H BRUT'!$B$6:$M$130,12,FALSE)="","",(VLOOKUP($B20,'S 2 H BRUT'!$B$6:$M$130,12,FALSE)))</f>
        <v>6</v>
      </c>
      <c r="AD20" s="36">
        <f>IF(VLOOKUP($B20,'S 2 H NET'!$B$6:$M$130,12,FALSE)="","",(VLOOKUP($B20,'S 2 H NET'!$B$6:$M$130,12,FALSE)))</f>
        <v>24</v>
      </c>
      <c r="AE20" s="51">
        <f>IF(AD20="","",SUM(AC20:AD20))</f>
        <v>30</v>
      </c>
      <c r="AF20" s="36" t="str">
        <f>IF(VLOOKUP($B20,'S 2 H BRUT'!$B$6:$N$130,13,FALSE)="","",(VLOOKUP($B20,'S 2 H BRUT'!$B$6:$N$130,13,FALSE)))</f>
        <v/>
      </c>
      <c r="AG20" s="36" t="str">
        <f>IF(VLOOKUP($B20,'S 2 H NET'!$B$6:$N$130,13,FALSE)="","",(VLOOKUP($B20,'S 2 H NET'!$B$6:$N$130,13,FALSE)))</f>
        <v/>
      </c>
      <c r="AH20" s="51" t="str">
        <f>IF(AG20="","",SUM(AF20:AG20))</f>
        <v/>
      </c>
      <c r="AI20" s="51">
        <f>SUM(G20,J20,M20,P20,S20,V20,Y20,AB20,AE20,AH20)</f>
        <v>379</v>
      </c>
      <c r="AJ20" s="52">
        <f>+COUNT(G20,J20,M20,P20,S20,V20,Y20,AB20,AE20,AH20)</f>
        <v>9</v>
      </c>
      <c r="AK20" s="52">
        <f>IF(AJ20&lt;6,0,+SMALL(($G20,$J20,$M20,$P20,$S20,$V20,$Y20,$AB20,$AE20,$AH20),1))</f>
        <v>29</v>
      </c>
      <c r="AL20" s="52">
        <f>IF(AJ20&lt;7,0,+SMALL(($G20,$J20,$M20,$P20,$S20,$V20,$Y20,$AB20,$AE20,$AH20),2))</f>
        <v>30</v>
      </c>
      <c r="AM20" s="52">
        <f>IF(AJ20&lt;8,0,+SMALL(($G20,$J20,$M20,$P20,$S20,$V20,$Y20,$AB20,$AE20,$AH20),3))</f>
        <v>35</v>
      </c>
      <c r="AN20" s="52">
        <f>IF(AJ20&lt;9,0,+SMALL(($G20,$J20,$M20,$P20,$S20,$V20,$Y20,$AB20,$AE20,$AH20),4))</f>
        <v>39</v>
      </c>
      <c r="AO20" s="52">
        <f>AI20-AK20-AL20-AM20-AN20</f>
        <v>246</v>
      </c>
      <c r="AP20" s="20">
        <f>RANK(AO20,$AO$6:$AO$130,0)</f>
        <v>15</v>
      </c>
    </row>
    <row r="21" spans="1:42" ht="14.4">
      <c r="B21" s="48" t="s">
        <v>248</v>
      </c>
      <c r="C21" s="36"/>
      <c r="D21" s="46" t="s">
        <v>22</v>
      </c>
      <c r="E21" s="36">
        <f>IF(VLOOKUP($B21,'S 2 H BRUT'!$B$6:$E$130,4,FALSE)="","",(VLOOKUP($B21,'S 2 H BRUT'!$B$6:$E$130,4,FALSE)))</f>
        <v>15</v>
      </c>
      <c r="F21" s="36">
        <f>IF(VLOOKUP($B21,'S 2 H NET'!$B$6:E$130,4,FALSE)="","",(VLOOKUP($B21,'S 2 H NET'!$B$6:$E$130,4,FALSE)))</f>
        <v>37</v>
      </c>
      <c r="G21" s="51">
        <f>IF(F21="","",SUM(E21:F21))</f>
        <v>52</v>
      </c>
      <c r="H21" s="36">
        <f>IF(VLOOKUP($B21,'S 2 H BRUT'!$B$6:$F$130,5,FALSE)="","",(VLOOKUP($B21,'S 2 H BRUT'!$B$6:$F$130,5,FALSE)))</f>
        <v>12</v>
      </c>
      <c r="I21" s="36">
        <f>IF(VLOOKUP($B21,'S 2 H NET'!$B$6:$F$130,5,FALSE)="","",(VLOOKUP($B21,'S 2 H NET'!$B$6:$F$130,5,FALSE)))</f>
        <v>34</v>
      </c>
      <c r="J21" s="51">
        <f>IF(I21="","",SUM(H21:I21))</f>
        <v>46</v>
      </c>
      <c r="K21" s="36" t="str">
        <f>IF(VLOOKUP($B21,'S 2 H BRUT'!$B$6:$G$130,6,FALSE)="","",(VLOOKUP($B21,'S 2 H BRUT'!$B$6:$G$130,6,FALSE)))</f>
        <v/>
      </c>
      <c r="L21" s="36" t="str">
        <f>IF(VLOOKUP($B21,'S 2 H NET'!$B$6:$G$130,6,FALSE)="","",(VLOOKUP($B21,'S 2 H NET'!$B$6:$G$130,6,FALSE)))</f>
        <v/>
      </c>
      <c r="M21" s="51" t="str">
        <f>IF(L21="","",SUM(K21:L21))</f>
        <v/>
      </c>
      <c r="N21" s="36">
        <f>IF(VLOOKUP($B21,'S 2 H BRUT'!$B$6:$H$130,7,FALSE)="","",(VLOOKUP($B21,'S 2 H BRUT'!$B$6:$H$130,7,FALSE)))</f>
        <v>11</v>
      </c>
      <c r="O21" s="36">
        <f>IF(VLOOKUP($B21,'S 2 H NET'!$B$6:$H$130,7,FALSE)="","",(VLOOKUP($B21,'S 2 H NET'!$B$6:$H$130,7,FALSE)))</f>
        <v>36</v>
      </c>
      <c r="P21" s="51">
        <f>IF(O21="","",SUM(N21:O21))</f>
        <v>47</v>
      </c>
      <c r="Q21" s="36" t="str">
        <f>IF(VLOOKUP($B21,'S 2 H BRUT'!$B$6:$J$130,8,FALSE)="","",(VLOOKUP($B21,'S 2 H BRUT'!$B$6:$J$130,8,FALSE)))</f>
        <v/>
      </c>
      <c r="R21" s="36" t="str">
        <f>IF(VLOOKUP($B21,'S 2 H NET'!$B$6:$J$130,8,FALSE)="","",(VLOOKUP($B21,'S 2 H NET'!$B$6:$J$130,8,FALSE)))</f>
        <v/>
      </c>
      <c r="S21" s="51" t="str">
        <f>IF(R21="","",SUM(Q21:R21))</f>
        <v/>
      </c>
      <c r="T21" s="36">
        <f>IF(VLOOKUP($B21,'S 2 H BRUT'!$B$6:$J$130,9,FALSE)="","",(VLOOKUP($B21,'S 2 H BRUT'!$B$6:$J$130,9,FALSE)))</f>
        <v>12</v>
      </c>
      <c r="U21" s="36">
        <f>IF(VLOOKUP($B21,'S 2 H NET'!$B$6:$J$130,9,FALSE)="","",(VLOOKUP($B21,'S 2 H NET'!$B$6:$J$130,9,FALSE)))</f>
        <v>32</v>
      </c>
      <c r="V21" s="51">
        <f>IF(U21="","",SUM(T21:U21))</f>
        <v>44</v>
      </c>
      <c r="W21" s="36" t="str">
        <f>IF(VLOOKUP($B21,'S 2 H BRUT'!$B$6:$M$130,10,FALSE)="","",(VLOOKUP($B21,'S 2 H BRUT'!$B$6:$M$130,10,FALSE)))</f>
        <v/>
      </c>
      <c r="X21" s="36" t="str">
        <f>IF(VLOOKUP($B21,'S 2 H NET'!$B$6:$M$130,10,FALSE)="","",(VLOOKUP($B21,'S 2 H NET'!$B$6:$M$130,10,FALSE)))</f>
        <v/>
      </c>
      <c r="Y21" s="51" t="str">
        <f>IF(X21="","",SUM(W21:X21))</f>
        <v/>
      </c>
      <c r="Z21" s="36">
        <f>IF(VLOOKUP($B21,'S 2 H BRUT'!$B$6:$L$130,11,FALSE)="","",(VLOOKUP($B21,'S 2 H BRUT'!$B$6:$L$130,11,FALSE)))</f>
        <v>13</v>
      </c>
      <c r="AA21" s="36">
        <f>IF(VLOOKUP($B21,'S 2 H NET'!$B$6:$L$130,11,FALSE)="","",(VLOOKUP($B21,'S 2 H NET'!$B$6:$L$130,11,FALSE)))</f>
        <v>31</v>
      </c>
      <c r="AB21" s="51">
        <f>IF(AA21="","",SUM(Z21:AA21))</f>
        <v>44</v>
      </c>
      <c r="AC21" s="36">
        <f>IF(VLOOKUP($B21,'S 2 H BRUT'!$B$6:$M$130,12,FALSE)="","",(VLOOKUP($B21,'S 2 H BRUT'!$B$6:$M$130,12,FALSE)))</f>
        <v>18</v>
      </c>
      <c r="AD21" s="36">
        <f>IF(VLOOKUP($B21,'S 2 H NET'!$B$6:$M$130,12,FALSE)="","",(VLOOKUP($B21,'S 2 H NET'!$B$6:$M$130,12,FALSE)))</f>
        <v>38</v>
      </c>
      <c r="AE21" s="51">
        <f>IF(AD21="","",SUM(AC21:AD21))</f>
        <v>56</v>
      </c>
      <c r="AF21" s="36" t="str">
        <f>IF(VLOOKUP($B21,'S 2 H BRUT'!$B$6:$N$130,13,FALSE)="","",(VLOOKUP($B21,'S 2 H BRUT'!$B$6:$N$130,13,FALSE)))</f>
        <v/>
      </c>
      <c r="AG21" s="36" t="str">
        <f>IF(VLOOKUP($B21,'S 2 H NET'!$B$6:$N$130,13,FALSE)="","",(VLOOKUP($B21,'S 2 H NET'!$B$6:$N$130,13,FALSE)))</f>
        <v/>
      </c>
      <c r="AH21" s="51" t="str">
        <f>IF(AG21="","",SUM(AF21:AG21))</f>
        <v/>
      </c>
      <c r="AI21" s="51">
        <f>SUM(G21,J21,M21,P21,S21,V21,Y21,AB21,AE21,AH21)</f>
        <v>289</v>
      </c>
      <c r="AJ21" s="52">
        <f>+COUNT(G21,J21,M21,P21,S21,V21,Y21,AB21,AE21,AH21)</f>
        <v>6</v>
      </c>
      <c r="AK21" s="52">
        <f>IF(AJ21&lt;6,0,+SMALL(($G21,$J21,$M21,$P21,$S21,$V21,$Y21,$AB21,$AE21,$AH21),1))</f>
        <v>44</v>
      </c>
      <c r="AL21" s="52">
        <f>IF(AJ21&lt;7,0,+SMALL(($G21,$J21,$M21,$P21,$S21,$V21,$Y21,$AB21,$AE21,$AH21),2))</f>
        <v>0</v>
      </c>
      <c r="AM21" s="52">
        <f>IF(AJ21&lt;8,0,+SMALL(($G21,$J21,$M21,$P21,$S21,$V21,$Y21,$AB21,$AE21,$AH21),3))</f>
        <v>0</v>
      </c>
      <c r="AN21" s="52">
        <f>IF(AJ21&lt;9,0,+SMALL(($G21,$J21,$M21,$P21,$S21,$V21,$Y21,$AB21,$AE21,$AH21),4))</f>
        <v>0</v>
      </c>
      <c r="AO21" s="52">
        <f>AI21-AK21-AL21-AM21-AN21</f>
        <v>245</v>
      </c>
      <c r="AP21" s="20">
        <f>RANK(AO21,$AO$6:$AO$130,0)</f>
        <v>16</v>
      </c>
    </row>
    <row r="22" spans="1:42" ht="14.4">
      <c r="B22" s="48" t="s">
        <v>246</v>
      </c>
      <c r="C22" s="36"/>
      <c r="D22" s="46" t="s">
        <v>22</v>
      </c>
      <c r="E22" s="36">
        <f>IF(VLOOKUP($B22,'S 2 H BRUT'!$B$6:$E$130,4,FALSE)="","",(VLOOKUP($B22,'S 2 H BRUT'!$B$6:$E$130,4,FALSE)))</f>
        <v>20</v>
      </c>
      <c r="F22" s="36">
        <f>IF(VLOOKUP($B22,'S 2 H NET'!$B$6:E$130,4,FALSE)="","",(VLOOKUP($B22,'S 2 H NET'!$B$6:$E$130,4,FALSE)))</f>
        <v>39</v>
      </c>
      <c r="G22" s="51">
        <f>IF(F22="","",SUM(E22:F22))</f>
        <v>59</v>
      </c>
      <c r="H22" s="36">
        <f>IF(VLOOKUP($B22,'S 2 H BRUT'!$B$6:$F$130,5,FALSE)="","",(VLOOKUP($B22,'S 2 H BRUT'!$B$6:$F$130,5,FALSE)))</f>
        <v>13</v>
      </c>
      <c r="I22" s="36">
        <f>IF(VLOOKUP($B22,'S 2 H NET'!$B$6:$F$130,5,FALSE)="","",(VLOOKUP($B22,'S 2 H NET'!$B$6:$F$130,5,FALSE)))</f>
        <v>33</v>
      </c>
      <c r="J22" s="51">
        <f>IF(I22="","",SUM(H22:I22))</f>
        <v>46</v>
      </c>
      <c r="K22" s="36">
        <f>IF(VLOOKUP($B22,'S 2 H BRUT'!$B$6:$G$130,6,FALSE)="","",(VLOOKUP($B22,'S 2 H BRUT'!$B$6:$G$130,6,FALSE)))</f>
        <v>13</v>
      </c>
      <c r="L22" s="36">
        <f>IF(VLOOKUP($B22,'S 2 H NET'!$B$6:$G$130,6,FALSE)="","",(VLOOKUP($B22,'S 2 H NET'!$B$6:$G$130,6,FALSE)))</f>
        <v>31</v>
      </c>
      <c r="M22" s="51">
        <f>IF(L22="","",SUM(K22:L22))</f>
        <v>44</v>
      </c>
      <c r="N22" s="36">
        <f>IF(VLOOKUP($B22,'S 2 H BRUT'!$B$6:$H$130,7,FALSE)="","",(VLOOKUP($B22,'S 2 H BRUT'!$B$6:$H$130,7,FALSE)))</f>
        <v>12</v>
      </c>
      <c r="O22" s="36">
        <f>IF(VLOOKUP($B22,'S 2 H NET'!$B$6:$H$130,7,FALSE)="","",(VLOOKUP($B22,'S 2 H NET'!$B$6:$H$130,7,FALSE)))</f>
        <v>31</v>
      </c>
      <c r="P22" s="51">
        <f>IF(O22="","",SUM(N22:O22))</f>
        <v>43</v>
      </c>
      <c r="Q22" s="36">
        <f>IF(VLOOKUP($B22,'S 2 H BRUT'!$B$6:$J$130,8,FALSE)="","",(VLOOKUP($B22,'S 2 H BRUT'!$B$6:$J$130,8,FALSE)))</f>
        <v>17</v>
      </c>
      <c r="R22" s="36">
        <f>IF(VLOOKUP($B22,'S 2 H NET'!$B$6:$J$130,8,FALSE)="","",(VLOOKUP($B22,'S 2 H NET'!$B$6:$J$130,8,FALSE)))</f>
        <v>34</v>
      </c>
      <c r="S22" s="51">
        <f>IF(R22="","",SUM(Q22:R22))</f>
        <v>51</v>
      </c>
      <c r="T22" s="36">
        <f>IF(VLOOKUP($B22,'S 2 H BRUT'!$B$6:$J$130,9,FALSE)="","",(VLOOKUP($B22,'S 2 H BRUT'!$B$6:$J$130,9,FALSE)))</f>
        <v>12</v>
      </c>
      <c r="U22" s="36">
        <f>IF(VLOOKUP($B22,'S 2 H NET'!$B$6:$J$130,9,FALSE)="","",(VLOOKUP($B22,'S 2 H NET'!$B$6:$J$130,9,FALSE)))</f>
        <v>28</v>
      </c>
      <c r="V22" s="51">
        <f>IF(U22="","",SUM(T22:U22))</f>
        <v>40</v>
      </c>
      <c r="W22" s="36" t="str">
        <f>IF(VLOOKUP($B22,'S 2 H BRUT'!$B$6:$M$130,10,FALSE)="","",(VLOOKUP($B22,'S 2 H BRUT'!$B$6:$M$130,10,FALSE)))</f>
        <v/>
      </c>
      <c r="X22" s="36" t="str">
        <f>IF(VLOOKUP($B22,'S 2 H NET'!$B$6:$M$130,10,FALSE)="","",(VLOOKUP($B22,'S 2 H NET'!$B$6:$M$130,10,FALSE)))</f>
        <v/>
      </c>
      <c r="Y22" s="51" t="str">
        <f>IF(X22="","",SUM(W22:X22))</f>
        <v/>
      </c>
      <c r="Z22" s="36">
        <f>IF(VLOOKUP($B22,'S 2 H BRUT'!$B$6:$L$130,11,FALSE)="","",(VLOOKUP($B22,'S 2 H BRUT'!$B$6:$L$130,11,FALSE)))</f>
        <v>0</v>
      </c>
      <c r="AA22" s="36">
        <f>IF(VLOOKUP($B22,'S 2 H NET'!$B$6:$L$130,11,FALSE)="","",(VLOOKUP($B22,'S 2 H NET'!$B$6:$L$130,11,FALSE)))</f>
        <v>0</v>
      </c>
      <c r="AB22" s="51">
        <f>IF(AA22="","",SUM(Z22:AA22))</f>
        <v>0</v>
      </c>
      <c r="AC22" s="36">
        <f>IF(VLOOKUP($B22,'S 2 H BRUT'!$B$6:$M$130,12,FALSE)="","",(VLOOKUP($B22,'S 2 H BRUT'!$B$6:$M$130,12,FALSE)))</f>
        <v>13</v>
      </c>
      <c r="AD22" s="36">
        <f>IF(VLOOKUP($B22,'S 2 H NET'!$B$6:$M$130,12,FALSE)="","",(VLOOKUP($B22,'S 2 H NET'!$B$6:$M$130,12,FALSE)))</f>
        <v>28</v>
      </c>
      <c r="AE22" s="51">
        <f>IF(AD22="","",SUM(AC22:AD22))</f>
        <v>41</v>
      </c>
      <c r="AF22" s="36" t="str">
        <f>IF(VLOOKUP($B22,'S 2 H BRUT'!$B$6:$N$130,13,FALSE)="","",(VLOOKUP($B22,'S 2 H BRUT'!$B$6:$N$130,13,FALSE)))</f>
        <v/>
      </c>
      <c r="AG22" s="36" t="str">
        <f>IF(VLOOKUP($B22,'S 2 H NET'!$B$6:$N$130,13,FALSE)="","",(VLOOKUP($B22,'S 2 H NET'!$B$6:$N$130,13,FALSE)))</f>
        <v/>
      </c>
      <c r="AH22" s="51" t="str">
        <f>IF(AG22="","",SUM(AF22:AG22))</f>
        <v/>
      </c>
      <c r="AI22" s="51">
        <f>SUM(G22,J22,M22,P22,S22,V22,Y22,AB22,AE22,AH22)</f>
        <v>324</v>
      </c>
      <c r="AJ22" s="52">
        <f>+COUNT(G22,J22,M22,P22,S22,V22,Y22,AB22,AE22,AH22)</f>
        <v>8</v>
      </c>
      <c r="AK22" s="52">
        <f>IF(AJ22&lt;6,0,+SMALL(($G22,$J22,$M22,$P22,$S22,$V22,$Y22,$AB22,$AE22,$AH22),1))</f>
        <v>0</v>
      </c>
      <c r="AL22" s="52">
        <f>IF(AJ22&lt;7,0,+SMALL(($G22,$J22,$M22,$P22,$S22,$V22,$Y22,$AB22,$AE22,$AH22),2))</f>
        <v>40</v>
      </c>
      <c r="AM22" s="52">
        <f>IF(AJ22&lt;8,0,+SMALL(($G22,$J22,$M22,$P22,$S22,$V22,$Y22,$AB22,$AE22,$AH22),3))</f>
        <v>41</v>
      </c>
      <c r="AN22" s="52">
        <f>IF(AJ22&lt;9,0,+SMALL(($G22,$J22,$M22,$P22,$S22,$V22,$Y22,$AB22,$AE22,$AH22),4))</f>
        <v>0</v>
      </c>
      <c r="AO22" s="52">
        <f>AI22-AK22-AL22-AM22-AN22</f>
        <v>243</v>
      </c>
      <c r="AP22" s="20">
        <f>RANK(AO22,$AO$6:$AO$130,0)</f>
        <v>17</v>
      </c>
    </row>
    <row r="23" spans="1:42" ht="14.4">
      <c r="B23" s="48" t="s">
        <v>256</v>
      </c>
      <c r="C23" s="49"/>
      <c r="D23" s="131" t="s">
        <v>236</v>
      </c>
      <c r="E23" s="36">
        <f>IF(VLOOKUP($B23,'S 2 H BRUT'!$B$6:$E$130,4,FALSE)="","",(VLOOKUP($B23,'S 2 H BRUT'!$B$6:$E$130,4,FALSE)))</f>
        <v>17</v>
      </c>
      <c r="F23" s="36">
        <f>IF(VLOOKUP($B23,'S 2 H NET'!$B$6:E$130,4,FALSE)="","",(VLOOKUP($B23,'S 2 H NET'!$B$6:$E$130,4,FALSE)))</f>
        <v>28</v>
      </c>
      <c r="G23" s="51">
        <f>IF(F23="","",SUM(E23:F23))</f>
        <v>45</v>
      </c>
      <c r="H23" s="36">
        <f>IF(VLOOKUP($B23,'S 2 H BRUT'!$B$6:$F$130,5,FALSE)="","",(VLOOKUP($B23,'S 2 H BRUT'!$B$6:$F$130,5,FALSE)))</f>
        <v>16</v>
      </c>
      <c r="I23" s="36">
        <f>IF(VLOOKUP($B23,'S 2 H NET'!$B$6:$F$130,5,FALSE)="","",(VLOOKUP($B23,'S 2 H NET'!$B$6:$F$130,5,FALSE)))</f>
        <v>33</v>
      </c>
      <c r="J23" s="51">
        <f>IF(I23="","",SUM(H23:I23))</f>
        <v>49</v>
      </c>
      <c r="K23" s="36">
        <f>IF(VLOOKUP($B23,'S 2 H BRUT'!$B$6:$G$130,6,FALSE)="","",(VLOOKUP($B23,'S 2 H BRUT'!$B$6:$G$130,6,FALSE)))</f>
        <v>11</v>
      </c>
      <c r="L23" s="36">
        <f>IF(VLOOKUP($B23,'S 2 H NET'!$B$6:$G$130,6,FALSE)="","",(VLOOKUP($B23,'S 2 H NET'!$B$6:$G$130,6,FALSE)))</f>
        <v>23</v>
      </c>
      <c r="M23" s="51">
        <f>IF(L23="","",SUM(K23:L23))</f>
        <v>34</v>
      </c>
      <c r="N23" s="36" t="str">
        <f>IF(VLOOKUP($B23,'S 2 H BRUT'!$B$6:$H$130,7,FALSE)="","",(VLOOKUP($B23,'S 2 H BRUT'!$B$6:$H$130,7,FALSE)))</f>
        <v/>
      </c>
      <c r="O23" s="36" t="str">
        <f>IF(VLOOKUP($B23,'S 2 H NET'!$B$6:$H$130,7,FALSE)="","",(VLOOKUP($B23,'S 2 H NET'!$B$6:$H$130,7,FALSE)))</f>
        <v/>
      </c>
      <c r="P23" s="51" t="str">
        <f>IF(O23="","",SUM(N23:O23))</f>
        <v/>
      </c>
      <c r="Q23" s="36" t="str">
        <f>IF(VLOOKUP($B23,'S 2 H BRUT'!$B$6:$J$130,8,FALSE)="","",(VLOOKUP($B23,'S 2 H BRUT'!$B$6:$J$130,8,FALSE)))</f>
        <v/>
      </c>
      <c r="R23" s="36" t="str">
        <f>IF(VLOOKUP($B23,'S 2 H NET'!$B$6:$J$130,8,FALSE)="","",(VLOOKUP($B23,'S 2 H NET'!$B$6:$J$130,8,FALSE)))</f>
        <v/>
      </c>
      <c r="S23" s="51" t="str">
        <f>IF(R23="","",SUM(Q23:R23))</f>
        <v/>
      </c>
      <c r="T23" s="36">
        <f>IF(VLOOKUP($B23,'S 2 H BRUT'!$B$6:$J$130,9,FALSE)="","",(VLOOKUP($B23,'S 2 H BRUT'!$B$6:$J$130,9,FALSE)))</f>
        <v>21</v>
      </c>
      <c r="U23" s="36">
        <f>IF(VLOOKUP($B23,'S 2 H NET'!$B$6:$J$130,9,FALSE)="","",(VLOOKUP($B23,'S 2 H NET'!$B$6:$J$130,9,FALSE)))</f>
        <v>34</v>
      </c>
      <c r="V23" s="51">
        <f>IF(U23="","",SUM(T23:U23))</f>
        <v>55</v>
      </c>
      <c r="W23" s="36">
        <f>IF(VLOOKUP($B23,'S 2 H BRUT'!$B$6:$M$130,10,FALSE)="","",(VLOOKUP($B23,'S 2 H BRUT'!$B$6:$M$130,10,FALSE)))</f>
        <v>18</v>
      </c>
      <c r="X23" s="36">
        <f>IF(VLOOKUP($B23,'S 2 H NET'!$B$6:$M$130,10,FALSE)="","",(VLOOKUP($B23,'S 2 H NET'!$B$6:$M$130,10,FALSE)))</f>
        <v>33</v>
      </c>
      <c r="Y23" s="51">
        <f>IF(X23="","",SUM(W23:X23))</f>
        <v>51</v>
      </c>
      <c r="Z23" s="36">
        <f>IF(VLOOKUP($B23,'S 2 H BRUT'!$B$6:$L$130,11,FALSE)="","",(VLOOKUP($B23,'S 2 H BRUT'!$B$6:$L$130,11,FALSE)))</f>
        <v>14</v>
      </c>
      <c r="AA23" s="36">
        <f>IF(VLOOKUP($B23,'S 2 H NET'!$B$6:$L$130,11,FALSE)="","",(VLOOKUP($B23,'S 2 H NET'!$B$6:$L$130,11,FALSE)))</f>
        <v>28</v>
      </c>
      <c r="AB23" s="51">
        <f>IF(AA23="","",SUM(Z23:AA23))</f>
        <v>42</v>
      </c>
      <c r="AC23" s="36" t="str">
        <f>IF(VLOOKUP($B23,'S 2 H BRUT'!$B$6:$M$130,12,FALSE)="","",(VLOOKUP($B23,'S 2 H BRUT'!$B$6:$M$130,12,FALSE)))</f>
        <v/>
      </c>
      <c r="AD23" s="36" t="str">
        <f>IF(VLOOKUP($B23,'S 2 H NET'!$B$6:$M$130,12,FALSE)="","",(VLOOKUP($B23,'S 2 H NET'!$B$6:$M$130,12,FALSE)))</f>
        <v/>
      </c>
      <c r="AE23" s="51" t="str">
        <f>IF(AD23="","",SUM(AC23:AD23))</f>
        <v/>
      </c>
      <c r="AF23" s="36" t="str">
        <f>IF(VLOOKUP($B23,'S 2 H BRUT'!$B$6:$N$130,13,FALSE)="","",(VLOOKUP($B23,'S 2 H BRUT'!$B$6:$N$130,13,FALSE)))</f>
        <v/>
      </c>
      <c r="AG23" s="36" t="str">
        <f>IF(VLOOKUP($B23,'S 2 H NET'!$B$6:$N$130,13,FALSE)="","",(VLOOKUP($B23,'S 2 H NET'!$B$6:$N$130,13,FALSE)))</f>
        <v/>
      </c>
      <c r="AH23" s="51" t="str">
        <f>IF(AG23="","",SUM(AF23:AG23))</f>
        <v/>
      </c>
      <c r="AI23" s="51">
        <f>SUM(G23,J23,M23,P23,S23,V23,Y23,AB23,AE23,AH23)</f>
        <v>276</v>
      </c>
      <c r="AJ23" s="52">
        <f>+COUNT(G23,J23,M23,P23,S23,V23,Y23,AB23,AE23,AH23)</f>
        <v>6</v>
      </c>
      <c r="AK23" s="52">
        <f>IF(AJ23&lt;6,0,+SMALL(($G23,$J23,$M23,$P23,$S23,$V23,$Y23,$AB23,$AE23,$AH23),1))</f>
        <v>34</v>
      </c>
      <c r="AL23" s="52">
        <f>IF(AJ23&lt;7,0,+SMALL(($G23,$J23,$M23,$P23,$S23,$V23,$Y23,$AB23,$AE23,$AH23),2))</f>
        <v>0</v>
      </c>
      <c r="AM23" s="52">
        <f>IF(AJ23&lt;8,0,+SMALL(($G23,$J23,$M23,$P23,$S23,$V23,$Y23,$AB23,$AE23,$AH23),3))</f>
        <v>0</v>
      </c>
      <c r="AN23" s="52">
        <f>IF(AJ23&lt;9,0,+SMALL(($G23,$J23,$M23,$P23,$S23,$V23,$Y23,$AB23,$AE23,$AH23),4))</f>
        <v>0</v>
      </c>
      <c r="AO23" s="52">
        <f>AI23-AK23-AL23-AM23-AN23</f>
        <v>242</v>
      </c>
      <c r="AP23" s="20">
        <f>RANK(AO23,$AO$6:$AO$130,0)</f>
        <v>18</v>
      </c>
    </row>
    <row r="24" spans="1:42" ht="14.4">
      <c r="B24" s="48" t="s">
        <v>97</v>
      </c>
      <c r="C24" s="36"/>
      <c r="D24" s="46" t="s">
        <v>22</v>
      </c>
      <c r="E24" s="36" t="str">
        <f>IF(VLOOKUP($B24,'S 2 H BRUT'!$B$6:$E$130,4,FALSE)="","",(VLOOKUP($B24,'S 2 H BRUT'!$B$6:$E$130,4,FALSE)))</f>
        <v/>
      </c>
      <c r="F24" s="36" t="str">
        <f>IF(VLOOKUP($B24,'S 2 H NET'!$B$6:E$130,4,FALSE)="","",(VLOOKUP($B24,'S 2 H NET'!$B$6:$E$130,4,FALSE)))</f>
        <v/>
      </c>
      <c r="G24" s="51" t="str">
        <f>IF(F24="","",SUM(E24:F24))</f>
        <v/>
      </c>
      <c r="H24" s="36">
        <f>IF(VLOOKUP($B24,'S 2 H BRUT'!$B$6:$F$130,5,FALSE)="","",(VLOOKUP($B24,'S 2 H BRUT'!$B$6:$F$130,5,FALSE)))</f>
        <v>14</v>
      </c>
      <c r="I24" s="36">
        <f>IF(VLOOKUP($B24,'S 2 H NET'!$B$6:$F$130,5,FALSE)="","",(VLOOKUP($B24,'S 2 H NET'!$B$6:$F$130,5,FALSE)))</f>
        <v>25</v>
      </c>
      <c r="J24" s="51">
        <f>IF(I24="","",SUM(H24:I24))</f>
        <v>39</v>
      </c>
      <c r="K24" s="36" t="str">
        <f>IF(VLOOKUP($B24,'S 2 H BRUT'!$B$6:$G$130,6,FALSE)="","",(VLOOKUP($B24,'S 2 H BRUT'!$B$6:$G$130,6,FALSE)))</f>
        <v/>
      </c>
      <c r="L24" s="36" t="str">
        <f>IF(VLOOKUP($B24,'S 2 H NET'!$B$6:$G$130,6,FALSE)="","",(VLOOKUP($B24,'S 2 H NET'!$B$6:$G$130,6,FALSE)))</f>
        <v/>
      </c>
      <c r="M24" s="51" t="str">
        <f>IF(L24="","",SUM(K24:L24))</f>
        <v/>
      </c>
      <c r="N24" s="36">
        <f>IF(VLOOKUP($B24,'S 2 H BRUT'!$B$6:$H$130,7,FALSE)="","",(VLOOKUP($B24,'S 2 H BRUT'!$B$6:$H$130,7,FALSE)))</f>
        <v>19</v>
      </c>
      <c r="O24" s="36">
        <f>IF(VLOOKUP($B24,'S 2 H NET'!$B$6:$H$130,7,FALSE)="","",(VLOOKUP($B24,'S 2 H NET'!$B$6:$H$130,7,FALSE)))</f>
        <v>33</v>
      </c>
      <c r="P24" s="51">
        <f>IF(O24="","",SUM(N24:O24))</f>
        <v>52</v>
      </c>
      <c r="Q24" s="36">
        <f>IF(VLOOKUP($B24,'S 2 H BRUT'!$B$6:$J$130,8,FALSE)="","",(VLOOKUP($B24,'S 2 H BRUT'!$B$6:$J$130,8,FALSE)))</f>
        <v>16</v>
      </c>
      <c r="R24" s="36">
        <f>IF(VLOOKUP($B24,'S 2 H NET'!$B$6:$J$130,8,FALSE)="","",(VLOOKUP($B24,'S 2 H NET'!$B$6:$J$130,8,FALSE)))</f>
        <v>27</v>
      </c>
      <c r="S24" s="51">
        <f>IF(R24="","",SUM(Q24:R24))</f>
        <v>43</v>
      </c>
      <c r="T24" s="36">
        <f>IF(VLOOKUP($B24,'S 2 H BRUT'!$B$6:$J$130,9,FALSE)="","",(VLOOKUP($B24,'S 2 H BRUT'!$B$6:$J$130,9,FALSE)))</f>
        <v>18</v>
      </c>
      <c r="U24" s="36">
        <f>IF(VLOOKUP($B24,'S 2 H NET'!$B$6:$J$130,9,FALSE)="","",(VLOOKUP($B24,'S 2 H NET'!$B$6:$J$130,9,FALSE)))</f>
        <v>31</v>
      </c>
      <c r="V24" s="51">
        <f>IF(U24="","",SUM(T24:U24))</f>
        <v>49</v>
      </c>
      <c r="W24" s="36" t="str">
        <f>IF(VLOOKUP($B24,'S 2 H BRUT'!$B$6:$M$130,10,FALSE)="","",(VLOOKUP($B24,'S 2 H BRUT'!$B$6:$M$130,10,FALSE)))</f>
        <v/>
      </c>
      <c r="X24" s="36" t="str">
        <f>IF(VLOOKUP($B24,'S 2 H NET'!$B$6:$M$130,10,FALSE)="","",(VLOOKUP($B24,'S 2 H NET'!$B$6:$M$130,10,FALSE)))</f>
        <v/>
      </c>
      <c r="Y24" s="51" t="str">
        <f>IF(X24="","",SUM(W24:X24))</f>
        <v/>
      </c>
      <c r="Z24" s="36">
        <f>IF(VLOOKUP($B24,'S 2 H BRUT'!$B$6:$L$130,11,FALSE)="","",(VLOOKUP($B24,'S 2 H BRUT'!$B$6:$L$130,11,FALSE)))</f>
        <v>14</v>
      </c>
      <c r="AA24" s="36">
        <f>IF(VLOOKUP($B24,'S 2 H NET'!$B$6:$L$130,11,FALSE)="","",(VLOOKUP($B24,'S 2 H NET'!$B$6:$L$130,11,FALSE)))</f>
        <v>27</v>
      </c>
      <c r="AB24" s="51">
        <f>IF(AA24="","",SUM(Z24:AA24))</f>
        <v>41</v>
      </c>
      <c r="AC24" s="36">
        <f>IF(VLOOKUP($B24,'S 2 H BRUT'!$B$6:$M$130,12,FALSE)="","",(VLOOKUP($B24,'S 2 H BRUT'!$B$6:$M$130,12,FALSE)))</f>
        <v>21</v>
      </c>
      <c r="AD24" s="36">
        <f>IF(VLOOKUP($B24,'S 2 H NET'!$B$6:$M$130,12,FALSE)="","",(VLOOKUP($B24,'S 2 H NET'!$B$6:$M$130,12,FALSE)))</f>
        <v>34</v>
      </c>
      <c r="AE24" s="51">
        <f>IF(AD24="","",SUM(AC24:AD24))</f>
        <v>55</v>
      </c>
      <c r="AF24" s="36" t="str">
        <f>IF(VLOOKUP($B24,'S 2 H BRUT'!$B$6:$N$130,13,FALSE)="","",(VLOOKUP($B24,'S 2 H BRUT'!$B$6:$N$130,13,FALSE)))</f>
        <v/>
      </c>
      <c r="AG24" s="36" t="str">
        <f>IF(VLOOKUP($B24,'S 2 H NET'!$B$6:$N$130,13,FALSE)="","",(VLOOKUP($B24,'S 2 H NET'!$B$6:$N$130,13,FALSE)))</f>
        <v/>
      </c>
      <c r="AH24" s="51" t="str">
        <f>IF(AG24="","",SUM(AF24:AG24))</f>
        <v/>
      </c>
      <c r="AI24" s="51">
        <f>SUM(G24,J24,M24,P24,S24,V24,Y24,AB24,AE24,AH24)</f>
        <v>279</v>
      </c>
      <c r="AJ24" s="52">
        <f>+COUNT(G24,J24,M24,P24,S24,V24,Y24,AB24,AE24,AH24)</f>
        <v>6</v>
      </c>
      <c r="AK24" s="52">
        <f>IF(AJ24&lt;6,0,+SMALL(($G24,$J24,$M24,$P24,$S24,$V24,$Y24,$AB24,$AE24,$AH24),1))</f>
        <v>39</v>
      </c>
      <c r="AL24" s="52">
        <f>IF(AJ24&lt;7,0,+SMALL(($G24,$J24,$M24,$P24,$S24,$V24,$Y24,$AB24,$AE24,$AH24),2))</f>
        <v>0</v>
      </c>
      <c r="AM24" s="52">
        <f>IF(AJ24&lt;8,0,+SMALL(($G24,$J24,$M24,$P24,$S24,$V24,$Y24,$AB24,$AE24,$AH24),3))</f>
        <v>0</v>
      </c>
      <c r="AN24" s="52">
        <f>IF(AJ24&lt;9,0,+SMALL(($G24,$J24,$M24,$P24,$S24,$V24,$Y24,$AB24,$AE24,$AH24),4))</f>
        <v>0</v>
      </c>
      <c r="AO24" s="52">
        <f>AI24-AK24-AL24-AM24-AN24</f>
        <v>240</v>
      </c>
      <c r="AP24" s="20">
        <f>RANK(AO24,$AO$6:$AO$130,0)</f>
        <v>19</v>
      </c>
    </row>
    <row r="25" spans="1:42" ht="14.4">
      <c r="B25" s="48" t="s">
        <v>155</v>
      </c>
      <c r="C25" s="49"/>
      <c r="D25" s="54" t="s">
        <v>48</v>
      </c>
      <c r="E25" s="36">
        <f>IF(VLOOKUP($B25,'S 2 H BRUT'!$B$6:$E$130,4,FALSE)="","",(VLOOKUP($B25,'S 2 H BRUT'!$B$6:$E$130,4,FALSE)))</f>
        <v>14</v>
      </c>
      <c r="F25" s="36">
        <f>IF(VLOOKUP($B25,'S 2 H NET'!$B$6:E$130,4,FALSE)="","",(VLOOKUP($B25,'S 2 H NET'!$B$6:$E$130,4,FALSE)))</f>
        <v>36</v>
      </c>
      <c r="G25" s="51">
        <f>IF(F25="","",SUM(E25:F25))</f>
        <v>50</v>
      </c>
      <c r="H25" s="36" t="str">
        <f>IF(VLOOKUP($B25,'S 2 H BRUT'!$B$6:$F$130,5,FALSE)="","",(VLOOKUP($B25,'S 2 H BRUT'!$B$6:$F$130,5,FALSE)))</f>
        <v/>
      </c>
      <c r="I25" s="36" t="str">
        <f>IF(VLOOKUP($B25,'S 2 H NET'!$B$6:$F$130,5,FALSE)="","",(VLOOKUP($B25,'S 2 H NET'!$B$6:$F$130,5,FALSE)))</f>
        <v/>
      </c>
      <c r="J25" s="51" t="str">
        <f>IF(I25="","",SUM(H25:I25))</f>
        <v/>
      </c>
      <c r="K25" s="36">
        <f>IF(VLOOKUP($B25,'S 2 H BRUT'!$B$6:$G$130,6,FALSE)="","",(VLOOKUP($B25,'S 2 H BRUT'!$B$6:$G$130,6,FALSE)))</f>
        <v>14</v>
      </c>
      <c r="L25" s="36">
        <f>IF(VLOOKUP($B25,'S 2 H NET'!$B$6:$G$130,6,FALSE)="","",(VLOOKUP($B25,'S 2 H NET'!$B$6:$G$130,6,FALSE)))</f>
        <v>33</v>
      </c>
      <c r="M25" s="51">
        <f>IF(L25="","",SUM(K25:L25))</f>
        <v>47</v>
      </c>
      <c r="N25" s="36">
        <f>IF(VLOOKUP($B25,'S 2 H BRUT'!$B$6:$H$130,7,FALSE)="","",(VLOOKUP($B25,'S 2 H BRUT'!$B$6:$H$130,7,FALSE)))</f>
        <v>13</v>
      </c>
      <c r="O25" s="36">
        <f>IF(VLOOKUP($B25,'S 2 H NET'!$B$6:$H$130,7,FALSE)="","",(VLOOKUP($B25,'S 2 H NET'!$B$6:$H$130,7,FALSE)))</f>
        <v>33</v>
      </c>
      <c r="P25" s="51">
        <f>IF(O25="","",SUM(N25:O25))</f>
        <v>46</v>
      </c>
      <c r="Q25" s="36" t="str">
        <f>IF(VLOOKUP($B25,'S 2 H BRUT'!$B$6:$J$130,8,FALSE)="","",(VLOOKUP($B25,'S 2 H BRUT'!$B$6:$J$130,8,FALSE)))</f>
        <v/>
      </c>
      <c r="R25" s="36" t="str">
        <f>IF(VLOOKUP($B25,'S 2 H NET'!$B$6:$J$130,8,FALSE)="","",(VLOOKUP($B25,'S 2 H NET'!$B$6:$J$130,8,FALSE)))</f>
        <v/>
      </c>
      <c r="S25" s="51" t="str">
        <f>IF(R25="","",SUM(Q25:R25))</f>
        <v/>
      </c>
      <c r="T25" s="36" t="str">
        <f>IF(VLOOKUP($B25,'S 2 H BRUT'!$B$6:$J$130,9,FALSE)="","",(VLOOKUP($B25,'S 2 H BRUT'!$B$6:$J$130,9,FALSE)))</f>
        <v/>
      </c>
      <c r="U25" s="36" t="str">
        <f>IF(VLOOKUP($B25,'S 2 H NET'!$B$6:$J$130,9,FALSE)="","",(VLOOKUP($B25,'S 2 H NET'!$B$6:$J$130,9,FALSE)))</f>
        <v/>
      </c>
      <c r="V25" s="51" t="str">
        <f>IF(U25="","",SUM(T25:U25))</f>
        <v/>
      </c>
      <c r="W25" s="36" t="str">
        <f>IF(VLOOKUP($B25,'S 2 H BRUT'!$B$6:$M$130,10,FALSE)="","",(VLOOKUP($B25,'S 2 H BRUT'!$B$6:$M$130,10,FALSE)))</f>
        <v/>
      </c>
      <c r="X25" s="36" t="str">
        <f>IF(VLOOKUP($B25,'S 2 H NET'!$B$6:$M$130,10,FALSE)="","",(VLOOKUP($B25,'S 2 H NET'!$B$6:$M$130,10,FALSE)))</f>
        <v/>
      </c>
      <c r="Y25" s="51" t="str">
        <f>IF(X25="","",SUM(W25:X25))</f>
        <v/>
      </c>
      <c r="Z25" s="36">
        <f>IF(VLOOKUP($B25,'S 2 H BRUT'!$B$6:$L$130,11,FALSE)="","",(VLOOKUP($B25,'S 2 H BRUT'!$B$6:$L$130,11,FALSE)))</f>
        <v>15</v>
      </c>
      <c r="AA25" s="36">
        <f>IF(VLOOKUP($B25,'S 2 H NET'!$B$6:$L$130,11,FALSE)="","",(VLOOKUP($B25,'S 2 H NET'!$B$6:$L$130,11,FALSE)))</f>
        <v>37</v>
      </c>
      <c r="AB25" s="51">
        <f>IF(AA25="","",SUM(Z25:AA25))</f>
        <v>52</v>
      </c>
      <c r="AC25" s="36">
        <f>IF(VLOOKUP($B25,'S 2 H BRUT'!$B$6:$M$130,12,FALSE)="","",(VLOOKUP($B25,'S 2 H BRUT'!$B$6:$M$130,12,FALSE)))</f>
        <v>12</v>
      </c>
      <c r="AD25" s="36">
        <f>IF(VLOOKUP($B25,'S 2 H NET'!$B$6:$M$130,12,FALSE)="","",(VLOOKUP($B25,'S 2 H NET'!$B$6:$M$130,12,FALSE)))</f>
        <v>31</v>
      </c>
      <c r="AE25" s="51">
        <f>IF(AD25="","",SUM(AC25:AD25))</f>
        <v>43</v>
      </c>
      <c r="AF25" s="36" t="str">
        <f>IF(VLOOKUP($B25,'S 2 H BRUT'!$B$6:$N$130,13,FALSE)="","",(VLOOKUP($B25,'S 2 H BRUT'!$B$6:$N$130,13,FALSE)))</f>
        <v/>
      </c>
      <c r="AG25" s="36" t="str">
        <f>IF(VLOOKUP($B25,'S 2 H NET'!$B$6:$N$130,13,FALSE)="","",(VLOOKUP($B25,'S 2 H NET'!$B$6:$N$130,13,FALSE)))</f>
        <v/>
      </c>
      <c r="AH25" s="51" t="str">
        <f>IF(AG25="","",SUM(AF25:AG25))</f>
        <v/>
      </c>
      <c r="AI25" s="51">
        <f>SUM(G25,J25,M25,P25,S25,V25,Y25,AB25,AE25,AH25)</f>
        <v>238</v>
      </c>
      <c r="AJ25" s="52">
        <f>+COUNT(G25,J25,M25,P25,S25,V25,Y25,AB25,AE25,AH25)</f>
        <v>5</v>
      </c>
      <c r="AK25" s="52">
        <f>IF(AJ25&lt;6,0,+SMALL(($G25,$J25,$M25,$P25,$S25,$V25,$Y25,$AB25,$AE25,$AH25),1))</f>
        <v>0</v>
      </c>
      <c r="AL25" s="52">
        <f>IF(AJ25&lt;7,0,+SMALL(($G25,$J25,$M25,$P25,$S25,$V25,$Y25,$AB25,$AE25,$AH25),2))</f>
        <v>0</v>
      </c>
      <c r="AM25" s="52">
        <f>IF(AJ25&lt;8,0,+SMALL(($G25,$J25,$M25,$P25,$S25,$V25,$Y25,$AB25,$AE25,$AH25),3))</f>
        <v>0</v>
      </c>
      <c r="AN25" s="52">
        <f>IF(AJ25&lt;9,0,+SMALL(($G25,$J25,$M25,$P25,$S25,$V25,$Y25,$AB25,$AE25,$AH25),4))</f>
        <v>0</v>
      </c>
      <c r="AO25" s="52">
        <f>AI25-AK25-AL25-AM25-AN25</f>
        <v>238</v>
      </c>
      <c r="AP25" s="20">
        <f>RANK(AO25,$AO$6:$AO$130,0)</f>
        <v>20</v>
      </c>
    </row>
    <row r="26" spans="1:42" ht="14.4">
      <c r="B26" s="48" t="s">
        <v>4</v>
      </c>
      <c r="C26" s="49"/>
      <c r="D26" s="54" t="s">
        <v>5</v>
      </c>
      <c r="E26" s="36">
        <f>IF(VLOOKUP($B26,'S 2 H BRUT'!$B$6:$E$130,4,FALSE)="","",(VLOOKUP($B26,'S 2 H BRUT'!$B$6:$E$130,4,FALSE)))</f>
        <v>17</v>
      </c>
      <c r="F26" s="36">
        <f>IF(VLOOKUP($B26,'S 2 H NET'!$B$6:E$130,4,FALSE)="","",(VLOOKUP($B26,'S 2 H NET'!$B$6:$E$130,4,FALSE)))</f>
        <v>35</v>
      </c>
      <c r="G26" s="51">
        <f>IF(F26="","",SUM(E26:F26))</f>
        <v>52</v>
      </c>
      <c r="H26" s="36">
        <f>IF(VLOOKUP($B26,'S 2 H BRUT'!$B$6:$F$130,5,FALSE)="","",(VLOOKUP($B26,'S 2 H BRUT'!$B$6:$F$130,5,FALSE)))</f>
        <v>13</v>
      </c>
      <c r="I26" s="36">
        <f>IF(VLOOKUP($B26,'S 2 H NET'!$B$6:$F$130,5,FALSE)="","",(VLOOKUP($B26,'S 2 H NET'!$B$6:$F$130,5,FALSE)))</f>
        <v>28</v>
      </c>
      <c r="J26" s="51">
        <f>IF(I26="","",SUM(H26:I26))</f>
        <v>41</v>
      </c>
      <c r="K26" s="36">
        <f>IF(VLOOKUP($B26,'S 2 H BRUT'!$B$6:$G$130,6,FALSE)="","",(VLOOKUP($B26,'S 2 H BRUT'!$B$6:$G$130,6,FALSE)))</f>
        <v>11</v>
      </c>
      <c r="L26" s="36">
        <f>IF(VLOOKUP($B26,'S 2 H NET'!$B$6:$G$130,6,FALSE)="","",(VLOOKUP($B26,'S 2 H NET'!$B$6:$G$130,6,FALSE)))</f>
        <v>30</v>
      </c>
      <c r="M26" s="51">
        <f>IF(L26="","",SUM(K26:L26))</f>
        <v>41</v>
      </c>
      <c r="N26" s="36">
        <f>IF(VLOOKUP($B26,'S 2 H BRUT'!$B$6:$H$130,7,FALSE)="","",(VLOOKUP($B26,'S 2 H BRUT'!$B$6:$H$130,7,FALSE)))</f>
        <v>11</v>
      </c>
      <c r="O26" s="36">
        <f>IF(VLOOKUP($B26,'S 2 H NET'!$B$6:$H$130,7,FALSE)="","",(VLOOKUP($B26,'S 2 H NET'!$B$6:$H$130,7,FALSE)))</f>
        <v>30</v>
      </c>
      <c r="P26" s="51">
        <f>IF(O26="","",SUM(N26:O26))</f>
        <v>41</v>
      </c>
      <c r="Q26" s="36">
        <f>IF(VLOOKUP($B26,'S 2 H BRUT'!$B$6:$J$130,8,FALSE)="","",(VLOOKUP($B26,'S 2 H BRUT'!$B$6:$J$130,8,FALSE)))</f>
        <v>20</v>
      </c>
      <c r="R26" s="36">
        <f>IF(VLOOKUP($B26,'S 2 H NET'!$B$6:$J$130,8,FALSE)="","",(VLOOKUP($B26,'S 2 H NET'!$B$6:$J$130,8,FALSE)))</f>
        <v>38</v>
      </c>
      <c r="S26" s="51">
        <f>IF(R26="","",SUM(Q26:R26))</f>
        <v>58</v>
      </c>
      <c r="T26" s="36" t="str">
        <f>IF(VLOOKUP($B26,'S 2 H BRUT'!$B$6:$J$130,9,FALSE)="","",(VLOOKUP($B26,'S 2 H BRUT'!$B$6:$J$130,9,FALSE)))</f>
        <v/>
      </c>
      <c r="U26" s="36" t="str">
        <f>IF(VLOOKUP($B26,'S 2 H NET'!$B$6:$J$130,9,FALSE)="","",(VLOOKUP($B26,'S 2 H NET'!$B$6:$J$130,9,FALSE)))</f>
        <v/>
      </c>
      <c r="V26" s="51" t="str">
        <f>IF(U26="","",SUM(T26:U26))</f>
        <v/>
      </c>
      <c r="W26" s="36">
        <f>IF(VLOOKUP($B26,'S 2 H BRUT'!$B$6:$M$130,10,FALSE)="","",(VLOOKUP($B26,'S 2 H BRUT'!$B$6:$M$130,10,FALSE)))</f>
        <v>12</v>
      </c>
      <c r="X26" s="36">
        <f>IF(VLOOKUP($B26,'S 2 H NET'!$B$6:$M$130,10,FALSE)="","",(VLOOKUP($B26,'S 2 H NET'!$B$6:$M$130,10,FALSE)))</f>
        <v>30</v>
      </c>
      <c r="Y26" s="51">
        <f>IF(X26="","",SUM(W26:X26))</f>
        <v>42</v>
      </c>
      <c r="Z26" s="36">
        <f>IF(VLOOKUP($B26,'S 2 H BRUT'!$B$6:$L$130,11,FALSE)="","",(VLOOKUP($B26,'S 2 H BRUT'!$B$6:$L$130,11,FALSE)))</f>
        <v>13</v>
      </c>
      <c r="AA26" s="36">
        <f>IF(VLOOKUP($B26,'S 2 H NET'!$B$6:$L$130,11,FALSE)="","",(VLOOKUP($B26,'S 2 H NET'!$B$6:$L$130,11,FALSE)))</f>
        <v>30</v>
      </c>
      <c r="AB26" s="51">
        <f>IF(AA26="","",SUM(Z26:AA26))</f>
        <v>43</v>
      </c>
      <c r="AC26" s="36">
        <f>IF(VLOOKUP($B26,'S 2 H BRUT'!$B$6:$M$130,12,FALSE)="","",(VLOOKUP($B26,'S 2 H BRUT'!$B$6:$M$130,12,FALSE)))</f>
        <v>14</v>
      </c>
      <c r="AD26" s="36">
        <f>IF(VLOOKUP($B26,'S 2 H NET'!$B$6:$M$130,12,FALSE)="","",(VLOOKUP($B26,'S 2 H NET'!$B$6:$M$130,12,FALSE)))</f>
        <v>28</v>
      </c>
      <c r="AE26" s="51">
        <f>IF(AD26="","",SUM(AC26:AD26))</f>
        <v>42</v>
      </c>
      <c r="AF26" s="36" t="str">
        <f>IF(VLOOKUP($B26,'S 2 H BRUT'!$B$6:$N$130,13,FALSE)="","",(VLOOKUP($B26,'S 2 H BRUT'!$B$6:$N$130,13,FALSE)))</f>
        <v/>
      </c>
      <c r="AG26" s="36" t="str">
        <f>IF(VLOOKUP($B26,'S 2 H NET'!$B$6:$N$130,13,FALSE)="","",(VLOOKUP($B26,'S 2 H NET'!$B$6:$N$130,13,FALSE)))</f>
        <v/>
      </c>
      <c r="AH26" s="51" t="str">
        <f>IF(AG26="","",SUM(AF26:AG26))</f>
        <v/>
      </c>
      <c r="AI26" s="51">
        <f>SUM(G26,J26,M26,P26,S26,V26,Y26,AB26,AE26,AH26)</f>
        <v>360</v>
      </c>
      <c r="AJ26" s="52">
        <f>+COUNT(G26,J26,M26,P26,S26,V26,Y26,AB26,AE26,AH26)</f>
        <v>8</v>
      </c>
      <c r="AK26" s="52">
        <f>IF(AJ26&lt;6,0,+SMALL(($G26,$J26,$M26,$P26,$S26,$V26,$Y26,$AB26,$AE26,$AH26),1))</f>
        <v>41</v>
      </c>
      <c r="AL26" s="52">
        <f>IF(AJ26&lt;7,0,+SMALL(($G26,$J26,$M26,$P26,$S26,$V26,$Y26,$AB26,$AE26,$AH26),2))</f>
        <v>41</v>
      </c>
      <c r="AM26" s="52">
        <f>IF(AJ26&lt;8,0,+SMALL(($G26,$J26,$M26,$P26,$S26,$V26,$Y26,$AB26,$AE26,$AH26),3))</f>
        <v>41</v>
      </c>
      <c r="AN26" s="52">
        <f>IF(AJ26&lt;9,0,+SMALL(($G26,$J26,$M26,$P26,$S26,$V26,$Y26,$AB26,$AE26,$AH26),4))</f>
        <v>0</v>
      </c>
      <c r="AO26" s="52">
        <f>AI26-AK26-AL26-AM26-AN26</f>
        <v>237</v>
      </c>
      <c r="AP26" s="20">
        <f>RANK(AO26,$AO$6:$AO$130,0)</f>
        <v>21</v>
      </c>
    </row>
    <row r="27" spans="1:42" ht="14.4">
      <c r="B27" s="48" t="s">
        <v>32</v>
      </c>
      <c r="C27" s="49"/>
      <c r="D27" s="75" t="s">
        <v>109</v>
      </c>
      <c r="E27" s="36">
        <f>IF(VLOOKUP($B27,'S 2 H BRUT'!$B$6:$E$130,4,FALSE)="","",(VLOOKUP($B27,'S 2 H BRUT'!$B$6:$E$130,4,FALSE)))</f>
        <v>12</v>
      </c>
      <c r="F27" s="36">
        <f>IF(VLOOKUP($B27,'S 2 H NET'!$B$6:E$130,4,FALSE)="","",(VLOOKUP($B27,'S 2 H NET'!$B$6:$E$130,4,FALSE)))</f>
        <v>27</v>
      </c>
      <c r="G27" s="51">
        <f>IF(F27="","",SUM(E27:F27))</f>
        <v>39</v>
      </c>
      <c r="H27" s="36">
        <f>IF(VLOOKUP($B27,'S 2 H BRUT'!$B$6:$F$130,5,FALSE)="","",(VLOOKUP($B27,'S 2 H BRUT'!$B$6:$F$130,5,FALSE)))</f>
        <v>13</v>
      </c>
      <c r="I27" s="36">
        <f>IF(VLOOKUP($B27,'S 2 H NET'!$B$6:$F$130,5,FALSE)="","",(VLOOKUP($B27,'S 2 H NET'!$B$6:$F$130,5,FALSE)))</f>
        <v>29</v>
      </c>
      <c r="J27" s="51">
        <f>IF(I27="","",SUM(H27:I27))</f>
        <v>42</v>
      </c>
      <c r="K27" s="36">
        <f>IF(VLOOKUP($B27,'S 2 H BRUT'!$B$6:$G$130,6,FALSE)="","",(VLOOKUP($B27,'S 2 H BRUT'!$B$6:$G$130,6,FALSE)))</f>
        <v>12</v>
      </c>
      <c r="L27" s="36">
        <f>IF(VLOOKUP($B27,'S 2 H NET'!$B$6:$G$130,6,FALSE)="","",(VLOOKUP($B27,'S 2 H NET'!$B$6:$G$130,6,FALSE)))</f>
        <v>29</v>
      </c>
      <c r="M27" s="51">
        <f>IF(L27="","",SUM(K27:L27))</f>
        <v>41</v>
      </c>
      <c r="N27" s="36" t="str">
        <f>IF(VLOOKUP($B27,'S 2 H BRUT'!$B$6:$H$130,7,FALSE)="","",(VLOOKUP($B27,'S 2 H BRUT'!$B$6:$H$130,7,FALSE)))</f>
        <v/>
      </c>
      <c r="O27" s="36" t="str">
        <f>IF(VLOOKUP($B27,'S 2 H NET'!$B$6:$H$130,7,FALSE)="","",(VLOOKUP($B27,'S 2 H NET'!$B$6:$H$130,7,FALSE)))</f>
        <v/>
      </c>
      <c r="P27" s="51" t="str">
        <f>IF(O27="","",SUM(N27:O27))</f>
        <v/>
      </c>
      <c r="Q27" s="36">
        <f>IF(VLOOKUP($B27,'S 2 H BRUT'!$B$6:$J$130,8,FALSE)="","",(VLOOKUP($B27,'S 2 H BRUT'!$B$6:$J$130,8,FALSE)))</f>
        <v>23</v>
      </c>
      <c r="R27" s="36">
        <f>IF(VLOOKUP($B27,'S 2 H NET'!$B$6:$J$130,8,FALSE)="","",(VLOOKUP($B27,'S 2 H NET'!$B$6:$J$130,8,FALSE)))</f>
        <v>40</v>
      </c>
      <c r="S27" s="51">
        <f>IF(R27="","",SUM(Q27:R27))</f>
        <v>63</v>
      </c>
      <c r="T27" s="36">
        <f>IF(VLOOKUP($B27,'S 2 H BRUT'!$B$6:$J$130,9,FALSE)="","",(VLOOKUP($B27,'S 2 H BRUT'!$B$6:$J$130,9,FALSE)))</f>
        <v>15</v>
      </c>
      <c r="U27" s="36">
        <f>IF(VLOOKUP($B27,'S 2 H NET'!$B$6:$J$130,9,FALSE)="","",(VLOOKUP($B27,'S 2 H NET'!$B$6:$J$130,9,FALSE)))</f>
        <v>29</v>
      </c>
      <c r="V27" s="51">
        <f>IF(U27="","",SUM(T27:U27))</f>
        <v>44</v>
      </c>
      <c r="W27" s="36" t="str">
        <f>IF(VLOOKUP($B27,'S 2 H BRUT'!$B$6:$M$130,10,FALSE)="","",(VLOOKUP($B27,'S 2 H BRUT'!$B$6:$M$130,10,FALSE)))</f>
        <v/>
      </c>
      <c r="X27" s="36" t="str">
        <f>IF(VLOOKUP($B27,'S 2 H NET'!$B$6:$M$130,10,FALSE)="","",(VLOOKUP($B27,'S 2 H NET'!$B$6:$M$130,10,FALSE)))</f>
        <v/>
      </c>
      <c r="Y27" s="51" t="str">
        <f>IF(X27="","",SUM(W27:X27))</f>
        <v/>
      </c>
      <c r="Z27" s="36">
        <f>IF(VLOOKUP($B27,'S 2 H BRUT'!$B$6:$L$130,11,FALSE)="","",(VLOOKUP($B27,'S 2 H BRUT'!$B$6:$L$130,11,FALSE)))</f>
        <v>13</v>
      </c>
      <c r="AA27" s="36">
        <f>IF(VLOOKUP($B27,'S 2 H NET'!$B$6:$L$130,11,FALSE)="","",(VLOOKUP($B27,'S 2 H NET'!$B$6:$L$130,11,FALSE)))</f>
        <v>33</v>
      </c>
      <c r="AB27" s="51">
        <f>IF(AA27="","",SUM(Z27:AA27))</f>
        <v>46</v>
      </c>
      <c r="AC27" s="36">
        <f>IF(VLOOKUP($B27,'S 2 H BRUT'!$B$6:$M$130,12,FALSE)="","",(VLOOKUP($B27,'S 2 H BRUT'!$B$6:$M$130,12,FALSE)))</f>
        <v>10</v>
      </c>
      <c r="AD27" s="36">
        <f>IF(VLOOKUP($B27,'S 2 H NET'!$B$6:$M$130,12,FALSE)="","",(VLOOKUP($B27,'S 2 H NET'!$B$6:$M$130,12,FALSE)))</f>
        <v>22</v>
      </c>
      <c r="AE27" s="51">
        <f>IF(AD27="","",SUM(AC27:AD27))</f>
        <v>32</v>
      </c>
      <c r="AF27" s="36" t="str">
        <f>IF(VLOOKUP($B27,'S 2 H BRUT'!$B$6:$N$130,13,FALSE)="","",(VLOOKUP($B27,'S 2 H BRUT'!$B$6:$N$130,13,FALSE)))</f>
        <v/>
      </c>
      <c r="AG27" s="36" t="str">
        <f>IF(VLOOKUP($B27,'S 2 H NET'!$B$6:$N$130,13,FALSE)="","",(VLOOKUP($B27,'S 2 H NET'!$B$6:$N$130,13,FALSE)))</f>
        <v/>
      </c>
      <c r="AH27" s="51" t="str">
        <f>IF(AG27="","",SUM(AF27:AG27))</f>
        <v/>
      </c>
      <c r="AI27" s="51">
        <f>SUM(G27,J27,M27,P27,S27,V27,Y27,AB27,AE27,AH27)</f>
        <v>307</v>
      </c>
      <c r="AJ27" s="52">
        <f>+COUNT(G27,J27,M27,P27,S27,V27,Y27,AB27,AE27,AH27)</f>
        <v>7</v>
      </c>
      <c r="AK27" s="52">
        <f>IF(AJ27&lt;6,0,+SMALL(($G27,$J27,$M27,$P27,$S27,$V27,$Y27,$AB27,$AE27,$AH27),1))</f>
        <v>32</v>
      </c>
      <c r="AL27" s="52">
        <f>IF(AJ27&lt;7,0,+SMALL(($G27,$J27,$M27,$P27,$S27,$V27,$Y27,$AB27,$AE27,$AH27),2))</f>
        <v>39</v>
      </c>
      <c r="AM27" s="52">
        <f>IF(AJ27&lt;8,0,+SMALL(($G27,$J27,$M27,$P27,$S27,$V27,$Y27,$AB27,$AE27,$AH27),3))</f>
        <v>0</v>
      </c>
      <c r="AN27" s="52">
        <f>IF(AJ27&lt;9,0,+SMALL(($G27,$J27,$M27,$P27,$S27,$V27,$Y27,$AB27,$AE27,$AH27),4))</f>
        <v>0</v>
      </c>
      <c r="AO27" s="52">
        <f>AI27-AK27-AL27-AM27-AN27</f>
        <v>236</v>
      </c>
      <c r="AP27" s="20">
        <f>RANK(AO27,$AO$6:$AO$130,0)</f>
        <v>22</v>
      </c>
    </row>
    <row r="28" spans="1:42" ht="14.4">
      <c r="B28" s="48" t="s">
        <v>139</v>
      </c>
      <c r="C28" s="36"/>
      <c r="D28" s="47" t="s">
        <v>50</v>
      </c>
      <c r="E28" s="36">
        <f>IF(VLOOKUP($B28,'S 2 H BRUT'!$B$6:$E$130,4,FALSE)="","",(VLOOKUP($B28,'S 2 H BRUT'!$B$6:$E$130,4,FALSE)))</f>
        <v>10</v>
      </c>
      <c r="F28" s="36">
        <f>IF(VLOOKUP($B28,'S 2 H NET'!$B$6:E$130,4,FALSE)="","",(VLOOKUP($B28,'S 2 H NET'!$B$6:$E$130,4,FALSE)))</f>
        <v>31</v>
      </c>
      <c r="G28" s="51">
        <f>IF(F28="","",SUM(E28:F28))</f>
        <v>41</v>
      </c>
      <c r="H28" s="36">
        <f>IF(VLOOKUP($B28,'S 2 H BRUT'!$B$6:$F$130,5,FALSE)="","",(VLOOKUP($B28,'S 2 H BRUT'!$B$6:$F$130,5,FALSE)))</f>
        <v>11</v>
      </c>
      <c r="I28" s="36">
        <f>IF(VLOOKUP($B28,'S 2 H NET'!$B$6:$F$130,5,FALSE)="","",(VLOOKUP($B28,'S 2 H NET'!$B$6:$F$130,5,FALSE)))</f>
        <v>34</v>
      </c>
      <c r="J28" s="51">
        <f>IF(I28="","",SUM(H28:I28))</f>
        <v>45</v>
      </c>
      <c r="K28" s="36">
        <f>IF(VLOOKUP($B28,'S 2 H BRUT'!$B$6:$G$130,6,FALSE)="","",(VLOOKUP($B28,'S 2 H BRUT'!$B$6:$G$130,6,FALSE)))</f>
        <v>7</v>
      </c>
      <c r="L28" s="36">
        <f>IF(VLOOKUP($B28,'S 2 H NET'!$B$6:$G$130,6,FALSE)="","",(VLOOKUP($B28,'S 2 H NET'!$B$6:$G$130,6,FALSE)))</f>
        <v>29</v>
      </c>
      <c r="M28" s="51">
        <f>IF(L28="","",SUM(K28:L28))</f>
        <v>36</v>
      </c>
      <c r="N28" s="36">
        <f>IF(VLOOKUP($B28,'S 2 H BRUT'!$B$6:$H$130,7,FALSE)="","",(VLOOKUP($B28,'S 2 H BRUT'!$B$6:$H$130,7,FALSE)))</f>
        <v>5</v>
      </c>
      <c r="O28" s="36">
        <f>IF(VLOOKUP($B28,'S 2 H NET'!$B$6:$H$130,7,FALSE)="","",(VLOOKUP($B28,'S 2 H NET'!$B$6:$H$130,7,FALSE)))</f>
        <v>19</v>
      </c>
      <c r="P28" s="51">
        <f>IF(O28="","",SUM(N28:O28))</f>
        <v>24</v>
      </c>
      <c r="Q28" s="36">
        <f>IF(VLOOKUP($B28,'S 2 H BRUT'!$B$6:$J$130,8,FALSE)="","",(VLOOKUP($B28,'S 2 H BRUT'!$B$6:$J$130,8,FALSE)))</f>
        <v>15</v>
      </c>
      <c r="R28" s="36">
        <f>IF(VLOOKUP($B28,'S 2 H NET'!$B$6:$J$130,8,FALSE)="","",(VLOOKUP($B28,'S 2 H NET'!$B$6:$J$130,8,FALSE)))</f>
        <v>37</v>
      </c>
      <c r="S28" s="51">
        <f>IF(R28="","",SUM(Q28:R28))</f>
        <v>52</v>
      </c>
      <c r="T28" s="36">
        <f>IF(VLOOKUP($B28,'S 2 H BRUT'!$B$6:$J$130,9,FALSE)="","",(VLOOKUP($B28,'S 2 H BRUT'!$B$6:$J$130,9,FALSE)))</f>
        <v>7</v>
      </c>
      <c r="U28" s="36">
        <f>IF(VLOOKUP($B28,'S 2 H NET'!$B$6:$J$130,9,FALSE)="","",(VLOOKUP($B28,'S 2 H NET'!$B$6:$J$130,9,FALSE)))</f>
        <v>22</v>
      </c>
      <c r="V28" s="51">
        <f>IF(U28="","",SUM(T28:U28))</f>
        <v>29</v>
      </c>
      <c r="W28" s="36">
        <f>IF(VLOOKUP($B28,'S 2 H BRUT'!$B$6:$M$130,10,FALSE)="","",(VLOOKUP($B28,'S 2 H BRUT'!$B$6:$M$130,10,FALSE)))</f>
        <v>15</v>
      </c>
      <c r="X28" s="36">
        <f>IF(VLOOKUP($B28,'S 2 H NET'!$B$6:$M$130,10,FALSE)="","",(VLOOKUP($B28,'S 2 H NET'!$B$6:$M$130,10,FALSE)))</f>
        <v>37</v>
      </c>
      <c r="Y28" s="51">
        <f>IF(X28="","",SUM(W28:X28))</f>
        <v>52</v>
      </c>
      <c r="Z28" s="36">
        <f>IF(VLOOKUP($B28,'S 2 H BRUT'!$B$6:$L$130,11,FALSE)="","",(VLOOKUP($B28,'S 2 H BRUT'!$B$6:$L$130,11,FALSE)))</f>
        <v>9</v>
      </c>
      <c r="AA28" s="36">
        <f>IF(VLOOKUP($B28,'S 2 H NET'!$B$6:$L$130,11,FALSE)="","",(VLOOKUP($B28,'S 2 H NET'!$B$6:$L$130,11,FALSE)))</f>
        <v>35</v>
      </c>
      <c r="AB28" s="51">
        <f>IF(AA28="","",SUM(Z28:AA28))</f>
        <v>44</v>
      </c>
      <c r="AC28" s="36">
        <f>IF(VLOOKUP($B28,'S 2 H BRUT'!$B$6:$M$130,12,FALSE)="","",(VLOOKUP($B28,'S 2 H BRUT'!$B$6:$M$130,12,FALSE)))</f>
        <v>8</v>
      </c>
      <c r="AD28" s="36">
        <f>IF(VLOOKUP($B28,'S 2 H NET'!$B$6:$M$130,12,FALSE)="","",(VLOOKUP($B28,'S 2 H NET'!$B$6:$M$130,12,FALSE)))</f>
        <v>21</v>
      </c>
      <c r="AE28" s="51">
        <f>IF(AD28="","",SUM(AC28:AD28))</f>
        <v>29</v>
      </c>
      <c r="AF28" s="36" t="str">
        <f>IF(VLOOKUP($B28,'S 2 H BRUT'!$B$6:$N$130,13,FALSE)="","",(VLOOKUP($B28,'S 2 H BRUT'!$B$6:$N$130,13,FALSE)))</f>
        <v/>
      </c>
      <c r="AG28" s="36" t="str">
        <f>IF(VLOOKUP($B28,'S 2 H NET'!$B$6:$N$130,13,FALSE)="","",(VLOOKUP($B28,'S 2 H NET'!$B$6:$N$130,13,FALSE)))</f>
        <v/>
      </c>
      <c r="AH28" s="51" t="str">
        <f>IF(AG28="","",SUM(AF28:AG28))</f>
        <v/>
      </c>
      <c r="AI28" s="51">
        <f>SUM(G28,J28,M28,P28,S28,V28,Y28,AB28,AE28,AH28)</f>
        <v>352</v>
      </c>
      <c r="AJ28" s="52">
        <f>+COUNT(G28,J28,M28,P28,S28,V28,Y28,AB28,AE28,AH28)</f>
        <v>9</v>
      </c>
      <c r="AK28" s="52">
        <f>IF(AJ28&lt;6,0,+SMALL(($G28,$J28,$M28,$P28,$S28,$V28,$Y28,$AB28,$AE28,$AH28),1))</f>
        <v>24</v>
      </c>
      <c r="AL28" s="52">
        <f>IF(AJ28&lt;7,0,+SMALL(($G28,$J28,$M28,$P28,$S28,$V28,$Y28,$AB28,$AE28,$AH28),2))</f>
        <v>29</v>
      </c>
      <c r="AM28" s="52">
        <f>IF(AJ28&lt;8,0,+SMALL(($G28,$J28,$M28,$P28,$S28,$V28,$Y28,$AB28,$AE28,$AH28),3))</f>
        <v>29</v>
      </c>
      <c r="AN28" s="52">
        <f>IF(AJ28&lt;9,0,+SMALL(($G28,$J28,$M28,$P28,$S28,$V28,$Y28,$AB28,$AE28,$AH28),4))</f>
        <v>36</v>
      </c>
      <c r="AO28" s="52">
        <f>AI28-AK28-AL28-AM28-AN28</f>
        <v>234</v>
      </c>
      <c r="AP28" s="20">
        <f>RANK(AO28,$AO$6:$AO$130,0)</f>
        <v>23</v>
      </c>
    </row>
    <row r="29" spans="1:42" ht="14.4">
      <c r="B29" s="48" t="s">
        <v>102</v>
      </c>
      <c r="C29" s="49"/>
      <c r="D29" s="54" t="s">
        <v>5</v>
      </c>
      <c r="E29" s="36">
        <f>IF(VLOOKUP($B29,'S 2 H BRUT'!$B$6:$E$130,4,FALSE)="","",(VLOOKUP($B29,'S 2 H BRUT'!$B$6:$E$130,4,FALSE)))</f>
        <v>19</v>
      </c>
      <c r="F29" s="36">
        <f>IF(VLOOKUP($B29,'S 2 H NET'!$B$6:E$130,4,FALSE)="","",(VLOOKUP($B29,'S 2 H NET'!$B$6:$E$130,4,FALSE)))</f>
        <v>37</v>
      </c>
      <c r="G29" s="51">
        <f>IF(F29="","",SUM(E29:F29))</f>
        <v>56</v>
      </c>
      <c r="H29" s="36">
        <f>IF(VLOOKUP($B29,'S 2 H BRUT'!$B$6:$F$130,5,FALSE)="","",(VLOOKUP($B29,'S 2 H BRUT'!$B$6:$F$130,5,FALSE)))</f>
        <v>9</v>
      </c>
      <c r="I29" s="36">
        <f>IF(VLOOKUP($B29,'S 2 H NET'!$B$6:$F$130,5,FALSE)="","",(VLOOKUP($B29,'S 2 H NET'!$B$6:$F$130,5,FALSE)))</f>
        <v>26</v>
      </c>
      <c r="J29" s="51">
        <f>IF(I29="","",SUM(H29:I29))</f>
        <v>35</v>
      </c>
      <c r="K29" s="36">
        <f>IF(VLOOKUP($B29,'S 2 H BRUT'!$B$6:$G$130,6,FALSE)="","",(VLOOKUP($B29,'S 2 H BRUT'!$B$6:$G$130,6,FALSE)))</f>
        <v>6</v>
      </c>
      <c r="L29" s="36">
        <f>IF(VLOOKUP($B29,'S 2 H NET'!$B$6:$G$130,6,FALSE)="","",(VLOOKUP($B29,'S 2 H NET'!$B$6:$G$130,6,FALSE)))</f>
        <v>20</v>
      </c>
      <c r="M29" s="51">
        <f>IF(L29="","",SUM(K29:L29))</f>
        <v>26</v>
      </c>
      <c r="N29" s="36">
        <f>IF(VLOOKUP($B29,'S 2 H BRUT'!$B$6:$H$130,7,FALSE)="","",(VLOOKUP($B29,'S 2 H BRUT'!$B$6:$H$130,7,FALSE)))</f>
        <v>10</v>
      </c>
      <c r="O29" s="36">
        <f>IF(VLOOKUP($B29,'S 2 H NET'!$B$6:$H$130,7,FALSE)="","",(VLOOKUP($B29,'S 2 H NET'!$B$6:$H$130,7,FALSE)))</f>
        <v>24</v>
      </c>
      <c r="P29" s="51">
        <f>IF(O29="","",SUM(N29:O29))</f>
        <v>34</v>
      </c>
      <c r="Q29" s="36" t="str">
        <f>IF(VLOOKUP($B29,'S 2 H BRUT'!$B$6:$J$130,8,FALSE)="","",(VLOOKUP($B29,'S 2 H BRUT'!$B$6:$J$130,8,FALSE)))</f>
        <v/>
      </c>
      <c r="R29" s="36" t="str">
        <f>IF(VLOOKUP($B29,'S 2 H NET'!$B$6:$J$130,8,FALSE)="","",(VLOOKUP($B29,'S 2 H NET'!$B$6:$J$130,8,FALSE)))</f>
        <v/>
      </c>
      <c r="S29" s="51" t="str">
        <f>IF(R29="","",SUM(Q29:R29))</f>
        <v/>
      </c>
      <c r="T29" s="36" t="str">
        <f>IF(VLOOKUP($B29,'S 2 H BRUT'!$B$6:$J$130,9,FALSE)="","",(VLOOKUP($B29,'S 2 H BRUT'!$B$6:$J$130,9,FALSE)))</f>
        <v/>
      </c>
      <c r="U29" s="36" t="str">
        <f>IF(VLOOKUP($B29,'S 2 H NET'!$B$6:$J$130,9,FALSE)="","",(VLOOKUP($B29,'S 2 H NET'!$B$6:$J$130,9,FALSE)))</f>
        <v/>
      </c>
      <c r="V29" s="51" t="str">
        <f>IF(U29="","",SUM(T29:U29))</f>
        <v/>
      </c>
      <c r="W29" s="36">
        <f>IF(VLOOKUP($B29,'S 2 H BRUT'!$B$6:$M$130,10,FALSE)="","",(VLOOKUP($B29,'S 2 H BRUT'!$B$6:$M$130,10,FALSE)))</f>
        <v>14</v>
      </c>
      <c r="X29" s="36">
        <f>IF(VLOOKUP($B29,'S 2 H NET'!$B$6:$M$130,10,FALSE)="","",(VLOOKUP($B29,'S 2 H NET'!$B$6:$M$130,10,FALSE)))</f>
        <v>29</v>
      </c>
      <c r="Y29" s="51">
        <f>IF(X29="","",SUM(W29:X29))</f>
        <v>43</v>
      </c>
      <c r="Z29" s="36">
        <f>IF(VLOOKUP($B29,'S 2 H BRUT'!$B$6:$L$130,11,FALSE)="","",(VLOOKUP($B29,'S 2 H BRUT'!$B$6:$L$130,11,FALSE)))</f>
        <v>16</v>
      </c>
      <c r="AA29" s="36">
        <f>IF(VLOOKUP($B29,'S 2 H NET'!$B$6:$L$130,11,FALSE)="","",(VLOOKUP($B29,'S 2 H NET'!$B$6:$L$130,11,FALSE)))</f>
        <v>33</v>
      </c>
      <c r="AB29" s="51">
        <f>IF(AA29="","",SUM(Z29:AA29))</f>
        <v>49</v>
      </c>
      <c r="AC29" s="36">
        <f>IF(VLOOKUP($B29,'S 2 H BRUT'!$B$6:$M$130,12,FALSE)="","",(VLOOKUP($B29,'S 2 H BRUT'!$B$6:$M$130,12,FALSE)))</f>
        <v>17</v>
      </c>
      <c r="AD29" s="36">
        <f>IF(VLOOKUP($B29,'S 2 H NET'!$B$6:$M$130,12,FALSE)="","",(VLOOKUP($B29,'S 2 H NET'!$B$6:$M$130,12,FALSE)))</f>
        <v>33</v>
      </c>
      <c r="AE29" s="51">
        <f>IF(AD29="","",SUM(AC29:AD29))</f>
        <v>50</v>
      </c>
      <c r="AF29" s="36" t="str">
        <f>IF(VLOOKUP($B29,'S 2 H BRUT'!$B$6:$N$130,13,FALSE)="","",(VLOOKUP($B29,'S 2 H BRUT'!$B$6:$N$130,13,FALSE)))</f>
        <v/>
      </c>
      <c r="AG29" s="36" t="str">
        <f>IF(VLOOKUP($B29,'S 2 H NET'!$B$6:$N$130,13,FALSE)="","",(VLOOKUP($B29,'S 2 H NET'!$B$6:$N$130,13,FALSE)))</f>
        <v/>
      </c>
      <c r="AH29" s="51" t="str">
        <f>IF(AG29="","",SUM(AF29:AG29))</f>
        <v/>
      </c>
      <c r="AI29" s="51">
        <f>SUM(G29,J29,M29,P29,S29,V29,Y29,AB29,AE29,AH29)</f>
        <v>293</v>
      </c>
      <c r="AJ29" s="52">
        <f>+COUNT(G29,J29,M29,P29,S29,V29,Y29,AB29,AE29,AH29)</f>
        <v>7</v>
      </c>
      <c r="AK29" s="52">
        <f>IF(AJ29&lt;6,0,+SMALL(($G29,$J29,$M29,$P29,$S29,$V29,$Y29,$AB29,$AE29,$AH29),1))</f>
        <v>26</v>
      </c>
      <c r="AL29" s="52">
        <f>IF(AJ29&lt;7,0,+SMALL(($G29,$J29,$M29,$P29,$S29,$V29,$Y29,$AB29,$AE29,$AH29),2))</f>
        <v>34</v>
      </c>
      <c r="AM29" s="52">
        <f>IF(AJ29&lt;8,0,+SMALL(($G29,$J29,$M29,$P29,$S29,$V29,$Y29,$AB29,$AE29,$AH29),3))</f>
        <v>0</v>
      </c>
      <c r="AN29" s="52">
        <f>IF(AJ29&lt;9,0,+SMALL(($G29,$J29,$M29,$P29,$S29,$V29,$Y29,$AB29,$AE29,$AH29),4))</f>
        <v>0</v>
      </c>
      <c r="AO29" s="52">
        <f>AI29-AK29-AL29-AM29-AN29</f>
        <v>233</v>
      </c>
      <c r="AP29" s="20">
        <f>RANK(AO29,$AO$6:$AO$130,0)</f>
        <v>24</v>
      </c>
    </row>
    <row r="30" spans="1:42" ht="14.4">
      <c r="B30" s="48" t="s">
        <v>275</v>
      </c>
      <c r="C30" s="36"/>
      <c r="D30" s="45" t="s">
        <v>8</v>
      </c>
      <c r="E30" s="36">
        <f>IF(VLOOKUP($B30,'S 2 H BRUT'!$B$6:$E$130,4,FALSE)="","",(VLOOKUP($B30,'S 2 H BRUT'!$B$6:$E$130,4,FALSE)))</f>
        <v>12</v>
      </c>
      <c r="F30" s="36">
        <f>IF(VLOOKUP($B30,'S 2 H NET'!$B$6:E$130,4,FALSE)="","",(VLOOKUP($B30,'S 2 H NET'!$B$6:$E$130,4,FALSE)))</f>
        <v>32</v>
      </c>
      <c r="G30" s="51">
        <f>IF(F30="","",SUM(E30:F30))</f>
        <v>44</v>
      </c>
      <c r="H30" s="36">
        <f>IF(VLOOKUP($B30,'S 2 H BRUT'!$B$6:$F$130,5,FALSE)="","",(VLOOKUP($B30,'S 2 H BRUT'!$B$6:$F$130,5,FALSE)))</f>
        <v>8</v>
      </c>
      <c r="I30" s="36">
        <f>IF(VLOOKUP($B30,'S 2 H NET'!$B$6:$F$130,5,FALSE)="","",(VLOOKUP($B30,'S 2 H NET'!$B$6:$F$130,5,FALSE)))</f>
        <v>28</v>
      </c>
      <c r="J30" s="51">
        <f>IF(I30="","",SUM(H30:I30))</f>
        <v>36</v>
      </c>
      <c r="K30" s="36">
        <f>IF(VLOOKUP($B30,'S 2 H BRUT'!$B$6:$G$130,6,FALSE)="","",(VLOOKUP($B30,'S 2 H BRUT'!$B$6:$G$130,6,FALSE)))</f>
        <v>12</v>
      </c>
      <c r="L30" s="36">
        <f>IF(VLOOKUP($B30,'S 2 H NET'!$B$6:$G$130,6,FALSE)="","",(VLOOKUP($B30,'S 2 H NET'!$B$6:$G$130,6,FALSE)))</f>
        <v>38</v>
      </c>
      <c r="M30" s="51">
        <f>IF(L30="","",SUM(K30:L30))</f>
        <v>50</v>
      </c>
      <c r="N30" s="36">
        <f>IF(VLOOKUP($B30,'S 2 H BRUT'!$B$6:$H$130,7,FALSE)="","",(VLOOKUP($B30,'S 2 H BRUT'!$B$6:$H$130,7,FALSE)))</f>
        <v>8</v>
      </c>
      <c r="O30" s="36">
        <f>IF(VLOOKUP($B30,'S 2 H NET'!$B$6:$H$130,7,FALSE)="","",(VLOOKUP($B30,'S 2 H NET'!$B$6:$H$130,7,FALSE)))</f>
        <v>30</v>
      </c>
      <c r="P30" s="51">
        <f>IF(O30="","",SUM(N30:O30))</f>
        <v>38</v>
      </c>
      <c r="Q30" s="36" t="str">
        <f>IF(VLOOKUP($B30,'S 2 H BRUT'!$B$6:$J$130,8,FALSE)="","",(VLOOKUP($B30,'S 2 H BRUT'!$B$6:$J$130,8,FALSE)))</f>
        <v/>
      </c>
      <c r="R30" s="36" t="str">
        <f>IF(VLOOKUP($B30,'S 2 H NET'!$B$6:$J$130,8,FALSE)="","",(VLOOKUP($B30,'S 2 H NET'!$B$6:$J$130,8,FALSE)))</f>
        <v/>
      </c>
      <c r="S30" s="51" t="str">
        <f>IF(R30="","",SUM(Q30:R30))</f>
        <v/>
      </c>
      <c r="T30" s="36">
        <f>IF(VLOOKUP($B30,'S 2 H BRUT'!$B$6:$J$130,9,FALSE)="","",(VLOOKUP($B30,'S 2 H BRUT'!$B$6:$J$130,9,FALSE)))</f>
        <v>11</v>
      </c>
      <c r="U30" s="36">
        <f>IF(VLOOKUP($B30,'S 2 H NET'!$B$6:$J$130,9,FALSE)="","",(VLOOKUP($B30,'S 2 H NET'!$B$6:$J$130,9,FALSE)))</f>
        <v>32</v>
      </c>
      <c r="V30" s="51">
        <f>IF(U30="","",SUM(T30:U30))</f>
        <v>43</v>
      </c>
      <c r="W30" s="36">
        <f>IF(VLOOKUP($B30,'S 2 H BRUT'!$B$6:$M$130,10,FALSE)="","",(VLOOKUP($B30,'S 2 H BRUT'!$B$6:$M$130,10,FALSE)))</f>
        <v>12</v>
      </c>
      <c r="X30" s="36">
        <f>IF(VLOOKUP($B30,'S 2 H NET'!$B$6:$M$130,10,FALSE)="","",(VLOOKUP($B30,'S 2 H NET'!$B$6:$M$130,10,FALSE)))</f>
        <v>36</v>
      </c>
      <c r="Y30" s="51">
        <f>IF(X30="","",SUM(W30:X30))</f>
        <v>48</v>
      </c>
      <c r="Z30" s="36">
        <f>IF(VLOOKUP($B30,'S 2 H BRUT'!$B$6:$L$130,11,FALSE)="","",(VLOOKUP($B30,'S 2 H BRUT'!$B$6:$L$130,11,FALSE)))</f>
        <v>11</v>
      </c>
      <c r="AA30" s="36">
        <f>IF(VLOOKUP($B30,'S 2 H NET'!$B$6:$L$130,11,FALSE)="","",(VLOOKUP($B30,'S 2 H NET'!$B$6:$L$130,11,FALSE)))</f>
        <v>36</v>
      </c>
      <c r="AB30" s="51">
        <f>IF(AA30="","",SUM(Z30:AA30))</f>
        <v>47</v>
      </c>
      <c r="AC30" s="36">
        <f>IF(VLOOKUP($B30,'S 2 H BRUT'!$B$6:$M$130,12,FALSE)="","",(VLOOKUP($B30,'S 2 H BRUT'!$B$6:$M$130,12,FALSE)))</f>
        <v>11</v>
      </c>
      <c r="AD30" s="36">
        <f>IF(VLOOKUP($B30,'S 2 H NET'!$B$6:$M$130,12,FALSE)="","",(VLOOKUP($B30,'S 2 H NET'!$B$6:$M$130,12,FALSE)))</f>
        <v>32</v>
      </c>
      <c r="AE30" s="51">
        <f>IF(AD30="","",SUM(AC30:AD30))</f>
        <v>43</v>
      </c>
      <c r="AF30" s="36" t="str">
        <f>IF(VLOOKUP($B30,'S 2 H BRUT'!$B$6:$N$130,13,FALSE)="","",(VLOOKUP($B30,'S 2 H BRUT'!$B$6:$N$130,13,FALSE)))</f>
        <v/>
      </c>
      <c r="AG30" s="36" t="str">
        <f>IF(VLOOKUP($B30,'S 2 H NET'!$B$6:$N$130,13,FALSE)="","",(VLOOKUP($B30,'S 2 H NET'!$B$6:$N$130,13,FALSE)))</f>
        <v/>
      </c>
      <c r="AH30" s="51" t="str">
        <f>IF(AG30="","",SUM(AF30:AG30))</f>
        <v/>
      </c>
      <c r="AI30" s="51">
        <f>SUM(G30,J30,M30,P30,S30,V30,Y30,AB30,AE30,AH30)</f>
        <v>349</v>
      </c>
      <c r="AJ30" s="52">
        <f>+COUNT(G30,J30,M30,P30,S30,V30,Y30,AB30,AE30,AH30)</f>
        <v>8</v>
      </c>
      <c r="AK30" s="52">
        <f>IF(AJ30&lt;6,0,+SMALL(($G30,$J30,$M30,$P30,$S30,$V30,$Y30,$AB30,$AE30,$AH30),1))</f>
        <v>36</v>
      </c>
      <c r="AL30" s="52">
        <f>IF(AJ30&lt;7,0,+SMALL(($G30,$J30,$M30,$P30,$S30,$V30,$Y30,$AB30,$AE30,$AH30),2))</f>
        <v>38</v>
      </c>
      <c r="AM30" s="52">
        <f>IF(AJ30&lt;8,0,+SMALL(($G30,$J30,$M30,$P30,$S30,$V30,$Y30,$AB30,$AE30,$AH30),3))</f>
        <v>43</v>
      </c>
      <c r="AN30" s="52">
        <f>IF(AJ30&lt;9,0,+SMALL(($G30,$J30,$M30,$P30,$S30,$V30,$Y30,$AB30,$AE30,$AH30),4))</f>
        <v>0</v>
      </c>
      <c r="AO30" s="52">
        <f>AI30-AK30-AL30-AM30-AN30</f>
        <v>232</v>
      </c>
      <c r="AP30" s="20">
        <f>RANK(AO30,$AO$6:$AO$130,0)</f>
        <v>25</v>
      </c>
    </row>
    <row r="31" spans="1:42" ht="14.4">
      <c r="B31" s="48" t="s">
        <v>134</v>
      </c>
      <c r="C31" s="49"/>
      <c r="D31" s="53" t="s">
        <v>22</v>
      </c>
      <c r="E31" s="36">
        <f>IF(VLOOKUP($B31,'S 2 H BRUT'!$B$6:$E$130,4,FALSE)="","",(VLOOKUP($B31,'S 2 H BRUT'!$B$6:$E$130,4,FALSE)))</f>
        <v>12</v>
      </c>
      <c r="F31" s="36">
        <f>IF(VLOOKUP($B31,'S 2 H NET'!$B$6:E$130,4,FALSE)="","",(VLOOKUP($B31,'S 2 H NET'!$B$6:$E$130,4,FALSE)))</f>
        <v>30</v>
      </c>
      <c r="G31" s="51">
        <f>IF(F31="","",SUM(E31:F31))</f>
        <v>42</v>
      </c>
      <c r="H31" s="36">
        <f>IF(VLOOKUP($B31,'S 2 H BRUT'!$B$6:$F$130,5,FALSE)="","",(VLOOKUP($B31,'S 2 H BRUT'!$B$6:$F$130,5,FALSE)))</f>
        <v>13</v>
      </c>
      <c r="I31" s="36">
        <f>IF(VLOOKUP($B31,'S 2 H NET'!$B$6:$F$130,5,FALSE)="","",(VLOOKUP($B31,'S 2 H NET'!$B$6:$F$130,5,FALSE)))</f>
        <v>33</v>
      </c>
      <c r="J31" s="51">
        <f>IF(I31="","",SUM(H31:I31))</f>
        <v>46</v>
      </c>
      <c r="K31" s="36" t="str">
        <f>IF(VLOOKUP($B31,'S 2 H BRUT'!$B$6:$G$130,6,FALSE)="","",(VLOOKUP($B31,'S 2 H BRUT'!$B$6:$G$130,6,FALSE)))</f>
        <v/>
      </c>
      <c r="L31" s="36" t="str">
        <f>IF(VLOOKUP($B31,'S 2 H NET'!$B$6:$G$130,6,FALSE)="","",(VLOOKUP($B31,'S 2 H NET'!$B$6:$G$130,6,FALSE)))</f>
        <v/>
      </c>
      <c r="M31" s="51" t="str">
        <f>IF(L31="","",SUM(K31:L31))</f>
        <v/>
      </c>
      <c r="N31" s="36">
        <f>IF(VLOOKUP($B31,'S 2 H BRUT'!$B$6:$H$130,7,FALSE)="","",(VLOOKUP($B31,'S 2 H BRUT'!$B$6:$H$130,7,FALSE)))</f>
        <v>7</v>
      </c>
      <c r="O31" s="36">
        <f>IF(VLOOKUP($B31,'S 2 H NET'!$B$6:$H$130,7,FALSE)="","",(VLOOKUP($B31,'S 2 H NET'!$B$6:$H$130,7,FALSE)))</f>
        <v>29</v>
      </c>
      <c r="P31" s="51">
        <f>IF(O31="","",SUM(N31:O31))</f>
        <v>36</v>
      </c>
      <c r="Q31" s="36">
        <f>IF(VLOOKUP($B31,'S 2 H BRUT'!$B$6:$J$130,8,FALSE)="","",(VLOOKUP($B31,'S 2 H BRUT'!$B$6:$J$130,8,FALSE)))</f>
        <v>14</v>
      </c>
      <c r="R31" s="36">
        <f>IF(VLOOKUP($B31,'S 2 H NET'!$B$6:$J$130,8,FALSE)="","",(VLOOKUP($B31,'S 2 H NET'!$B$6:$J$130,8,FALSE)))</f>
        <v>34</v>
      </c>
      <c r="S31" s="51">
        <f>IF(R31="","",SUM(Q31:R31))</f>
        <v>48</v>
      </c>
      <c r="T31" s="36">
        <f>IF(VLOOKUP($B31,'S 2 H BRUT'!$B$6:$J$130,9,FALSE)="","",(VLOOKUP($B31,'S 2 H BRUT'!$B$6:$J$130,9,FALSE)))</f>
        <v>16</v>
      </c>
      <c r="U31" s="36">
        <f>IF(VLOOKUP($B31,'S 2 H NET'!$B$6:$J$130,9,FALSE)="","",(VLOOKUP($B31,'S 2 H NET'!$B$6:$J$130,9,FALSE)))</f>
        <v>39</v>
      </c>
      <c r="V31" s="51">
        <f>IF(U31="","",SUM(T31:U31))</f>
        <v>55</v>
      </c>
      <c r="W31" s="36" t="str">
        <f>IF(VLOOKUP($B31,'S 2 H BRUT'!$B$6:$M$130,10,FALSE)="","",(VLOOKUP($B31,'S 2 H BRUT'!$B$6:$M$130,10,FALSE)))</f>
        <v/>
      </c>
      <c r="X31" s="36" t="str">
        <f>IF(VLOOKUP($B31,'S 2 H NET'!$B$6:$M$130,10,FALSE)="","",(VLOOKUP($B31,'S 2 H NET'!$B$6:$M$130,10,FALSE)))</f>
        <v/>
      </c>
      <c r="Y31" s="51" t="str">
        <f>IF(X31="","",SUM(W31:X31))</f>
        <v/>
      </c>
      <c r="Z31" s="36">
        <f>IF(VLOOKUP($B31,'S 2 H BRUT'!$B$6:$L$130,11,FALSE)="","",(VLOOKUP($B31,'S 2 H BRUT'!$B$6:$L$130,11,FALSE)))</f>
        <v>11</v>
      </c>
      <c r="AA31" s="36">
        <f>IF(VLOOKUP($B31,'S 2 H NET'!$B$6:$L$130,11,FALSE)="","",(VLOOKUP($B31,'S 2 H NET'!$B$6:$L$130,11,FALSE)))</f>
        <v>29</v>
      </c>
      <c r="AB31" s="51">
        <f>IF(AA31="","",SUM(Z31:AA31))</f>
        <v>40</v>
      </c>
      <c r="AC31" s="36" t="str">
        <f>IF(VLOOKUP($B31,'S 2 H BRUT'!$B$6:$M$130,12,FALSE)="","",(VLOOKUP($B31,'S 2 H BRUT'!$B$6:$M$130,12,FALSE)))</f>
        <v/>
      </c>
      <c r="AD31" s="36" t="str">
        <f>IF(VLOOKUP($B31,'S 2 H NET'!$B$6:$M$130,12,FALSE)="","",(VLOOKUP($B31,'S 2 H NET'!$B$6:$M$130,12,FALSE)))</f>
        <v/>
      </c>
      <c r="AE31" s="51" t="str">
        <f>IF(AD31="","",SUM(AC31:AD31))</f>
        <v/>
      </c>
      <c r="AF31" s="36" t="str">
        <f>IF(VLOOKUP($B31,'S 2 H BRUT'!$B$6:$N$130,13,FALSE)="","",(VLOOKUP($B31,'S 2 H BRUT'!$B$6:$N$130,13,FALSE)))</f>
        <v/>
      </c>
      <c r="AG31" s="36" t="str">
        <f>IF(VLOOKUP($B31,'S 2 H NET'!$B$6:$N$130,13,FALSE)="","",(VLOOKUP($B31,'S 2 H NET'!$B$6:$N$130,13,FALSE)))</f>
        <v/>
      </c>
      <c r="AH31" s="51" t="str">
        <f>IF(AG31="","",SUM(AF31:AG31))</f>
        <v/>
      </c>
      <c r="AI31" s="51">
        <f>SUM(G31,J31,M31,P31,S31,V31,Y31,AB31,AE31,AH31)</f>
        <v>267</v>
      </c>
      <c r="AJ31" s="52">
        <f>+COUNT(G31,J31,M31,P31,S31,V31,Y31,AB31,AE31,AH31)</f>
        <v>6</v>
      </c>
      <c r="AK31" s="52">
        <f>IF(AJ31&lt;6,0,+SMALL(($G31,$J31,$M31,$P31,$S31,$V31,$Y31,$AB31,$AE31,$AH31),1))</f>
        <v>36</v>
      </c>
      <c r="AL31" s="52">
        <f>IF(AJ31&lt;7,0,+SMALL(($G31,$J31,$M31,$P31,$S31,$V31,$Y31,$AB31,$AE31,$AH31),2))</f>
        <v>0</v>
      </c>
      <c r="AM31" s="52">
        <f>IF(AJ31&lt;8,0,+SMALL(($G31,$J31,$M31,$P31,$S31,$V31,$Y31,$AB31,$AE31,$AH31),3))</f>
        <v>0</v>
      </c>
      <c r="AN31" s="52">
        <f>IF(AJ31&lt;9,0,+SMALL(($G31,$J31,$M31,$P31,$S31,$V31,$Y31,$AB31,$AE31,$AH31),4))</f>
        <v>0</v>
      </c>
      <c r="AO31" s="52">
        <f>AI31-AK31-AL31-AM31-AN31</f>
        <v>231</v>
      </c>
      <c r="AP31" s="20">
        <f>RANK(AO31,$AO$6:$AO$130,0)</f>
        <v>26</v>
      </c>
    </row>
    <row r="32" spans="1:42" ht="14.4">
      <c r="B32" s="48" t="s">
        <v>104</v>
      </c>
      <c r="C32" s="36"/>
      <c r="D32" s="47" t="s">
        <v>50</v>
      </c>
      <c r="E32" s="36">
        <f>IF(VLOOKUP($B32,'S 2 H BRUT'!$B$6:$E$130,4,FALSE)="","",(VLOOKUP($B32,'S 2 H BRUT'!$B$6:$E$130,4,FALSE)))</f>
        <v>15</v>
      </c>
      <c r="F32" s="36">
        <f>IF(VLOOKUP($B32,'S 2 H NET'!$B$6:E$130,4,FALSE)="","",(VLOOKUP($B32,'S 2 H NET'!$B$6:$E$130,4,FALSE)))</f>
        <v>33</v>
      </c>
      <c r="G32" s="51">
        <f>IF(F32="","",SUM(E32:F32))</f>
        <v>48</v>
      </c>
      <c r="H32" s="36">
        <f>IF(VLOOKUP($B32,'S 2 H BRUT'!$B$6:$F$130,5,FALSE)="","",(VLOOKUP($B32,'S 2 H BRUT'!$B$6:$F$130,5,FALSE)))</f>
        <v>19</v>
      </c>
      <c r="I32" s="36">
        <f>IF(VLOOKUP($B32,'S 2 H NET'!$B$6:$F$130,5,FALSE)="","",(VLOOKUP($B32,'S 2 H NET'!$B$6:$F$130,5,FALSE)))</f>
        <v>38</v>
      </c>
      <c r="J32" s="51">
        <f>IF(I32="","",SUM(H32:I32))</f>
        <v>57</v>
      </c>
      <c r="K32" s="36">
        <f>IF(VLOOKUP($B32,'S 2 H BRUT'!$B$6:$G$130,6,FALSE)="","",(VLOOKUP($B32,'S 2 H BRUT'!$B$6:$G$130,6,FALSE)))</f>
        <v>8</v>
      </c>
      <c r="L32" s="36">
        <f>IF(VLOOKUP($B32,'S 2 H NET'!$B$6:$G$130,6,FALSE)="","",(VLOOKUP($B32,'S 2 H NET'!$B$6:$G$130,6,FALSE)))</f>
        <v>26</v>
      </c>
      <c r="M32" s="51">
        <f>IF(L32="","",SUM(K32:L32))</f>
        <v>34</v>
      </c>
      <c r="N32" s="36" t="str">
        <f>IF(VLOOKUP($B32,'S 2 H BRUT'!$B$6:$H$130,7,FALSE)="","",(VLOOKUP($B32,'S 2 H BRUT'!$B$6:$H$130,7,FALSE)))</f>
        <v/>
      </c>
      <c r="O32" s="36" t="str">
        <f>IF(VLOOKUP($B32,'S 2 H NET'!$B$6:$H$130,7,FALSE)="","",(VLOOKUP($B32,'S 2 H NET'!$B$6:$H$130,7,FALSE)))</f>
        <v/>
      </c>
      <c r="P32" s="51" t="str">
        <f>IF(O32="","",SUM(N32:O32))</f>
        <v/>
      </c>
      <c r="Q32" s="36" t="str">
        <f>IF(VLOOKUP($B32,'S 2 H BRUT'!$B$6:$J$130,8,FALSE)="","",(VLOOKUP($B32,'S 2 H BRUT'!$B$6:$J$130,8,FALSE)))</f>
        <v/>
      </c>
      <c r="R32" s="36" t="str">
        <f>IF(VLOOKUP($B32,'S 2 H NET'!$B$6:$J$130,8,FALSE)="","",(VLOOKUP($B32,'S 2 H NET'!$B$6:$J$130,8,FALSE)))</f>
        <v/>
      </c>
      <c r="S32" s="51" t="str">
        <f>IF(R32="","",SUM(Q32:R32))</f>
        <v/>
      </c>
      <c r="T32" s="36">
        <f>IF(VLOOKUP($B32,'S 2 H BRUT'!$B$6:$J$130,9,FALSE)="","",(VLOOKUP($B32,'S 2 H BRUT'!$B$6:$J$130,9,FALSE)))</f>
        <v>12</v>
      </c>
      <c r="U32" s="36">
        <f>IF(VLOOKUP($B32,'S 2 H NET'!$B$6:$J$130,9,FALSE)="","",(VLOOKUP($B32,'S 2 H NET'!$B$6:$J$130,9,FALSE)))</f>
        <v>30</v>
      </c>
      <c r="V32" s="51">
        <f>IF(U32="","",SUM(T32:U32))</f>
        <v>42</v>
      </c>
      <c r="W32" s="36" t="str">
        <f>IF(VLOOKUP($B32,'S 2 H BRUT'!$B$6:$M$130,10,FALSE)="","",(VLOOKUP($B32,'S 2 H BRUT'!$B$6:$M$130,10,FALSE)))</f>
        <v/>
      </c>
      <c r="X32" s="36" t="str">
        <f>IF(VLOOKUP($B32,'S 2 H NET'!$B$6:$M$130,10,FALSE)="","",(VLOOKUP($B32,'S 2 H NET'!$B$6:$M$130,10,FALSE)))</f>
        <v/>
      </c>
      <c r="Y32" s="51" t="str">
        <f>IF(X32="","",SUM(W32:X32))</f>
        <v/>
      </c>
      <c r="Z32" s="36">
        <f>IF(VLOOKUP($B32,'S 2 H BRUT'!$B$6:$L$130,11,FALSE)="","",(VLOOKUP($B32,'S 2 H BRUT'!$B$6:$L$130,11,FALSE)))</f>
        <v>14</v>
      </c>
      <c r="AA32" s="36">
        <f>IF(VLOOKUP($B32,'S 2 H NET'!$B$6:$L$130,11,FALSE)="","",(VLOOKUP($B32,'S 2 H NET'!$B$6:$L$130,11,FALSE)))</f>
        <v>35</v>
      </c>
      <c r="AB32" s="51">
        <f>IF(AA32="","",SUM(Z32:AA32))</f>
        <v>49</v>
      </c>
      <c r="AC32" s="36">
        <f>IF(VLOOKUP($B32,'S 2 H BRUT'!$B$6:$M$130,12,FALSE)="","",(VLOOKUP($B32,'S 2 H BRUT'!$B$6:$M$130,12,FALSE)))</f>
        <v>10</v>
      </c>
      <c r="AD32" s="36">
        <f>IF(VLOOKUP($B32,'S 2 H NET'!$B$6:$M$130,12,FALSE)="","",(VLOOKUP($B32,'S 2 H NET'!$B$6:$M$130,12,FALSE)))</f>
        <v>25</v>
      </c>
      <c r="AE32" s="51">
        <f>IF(AD32="","",SUM(AC32:AD32))</f>
        <v>35</v>
      </c>
      <c r="AF32" s="36" t="str">
        <f>IF(VLOOKUP($B32,'S 2 H BRUT'!$B$6:$N$130,13,FALSE)="","",(VLOOKUP($B32,'S 2 H BRUT'!$B$6:$N$130,13,FALSE)))</f>
        <v/>
      </c>
      <c r="AG32" s="36" t="str">
        <f>IF(VLOOKUP($B32,'S 2 H NET'!$B$6:$N$130,13,FALSE)="","",(VLOOKUP($B32,'S 2 H NET'!$B$6:$N$130,13,FALSE)))</f>
        <v/>
      </c>
      <c r="AH32" s="51" t="str">
        <f>IF(AG32="","",SUM(AF32:AG32))</f>
        <v/>
      </c>
      <c r="AI32" s="51">
        <f>SUM(G32,J32,M32,P32,S32,V32,Y32,AB32,AE32,AH32)</f>
        <v>265</v>
      </c>
      <c r="AJ32" s="52">
        <f>+COUNT(G32,J32,M32,P32,S32,V32,Y32,AB32,AE32,AH32)</f>
        <v>6</v>
      </c>
      <c r="AK32" s="52">
        <f>IF(AJ32&lt;6,0,+SMALL(($G32,$J32,$M32,$P32,$S32,$V32,$Y32,$AB32,$AE32,$AH32),1))</f>
        <v>34</v>
      </c>
      <c r="AL32" s="52">
        <f>IF(AJ32&lt;7,0,+SMALL(($G32,$J32,$M32,$P32,$S32,$V32,$Y32,$AB32,$AE32,$AH32),2))</f>
        <v>0</v>
      </c>
      <c r="AM32" s="52">
        <f>IF(AJ32&lt;8,0,+SMALL(($G32,$J32,$M32,$P32,$S32,$V32,$Y32,$AB32,$AE32,$AH32),3))</f>
        <v>0</v>
      </c>
      <c r="AN32" s="52">
        <f>IF(AJ32&lt;9,0,+SMALL(($G32,$J32,$M32,$P32,$S32,$V32,$Y32,$AB32,$AE32,$AH32),4))</f>
        <v>0</v>
      </c>
      <c r="AO32" s="52">
        <f>AI32-AK32-AL32-AM32-AN32</f>
        <v>231</v>
      </c>
      <c r="AP32" s="20">
        <f>RANK(AO32,$AO$6:$AO$130,0)</f>
        <v>26</v>
      </c>
    </row>
    <row r="33" spans="2:42" ht="14.4">
      <c r="B33" s="129" t="s">
        <v>292</v>
      </c>
      <c r="C33" s="36"/>
      <c r="D33" s="86" t="s">
        <v>181</v>
      </c>
      <c r="E33" s="36" t="str">
        <f>IF(VLOOKUP($B33,'S 2 H BRUT'!$B$6:$E$130,4,FALSE)="","",(VLOOKUP($B33,'S 2 H BRUT'!$B$6:$E$130,4,FALSE)))</f>
        <v/>
      </c>
      <c r="F33" s="36" t="str">
        <f>IF(VLOOKUP($B33,'S 2 H NET'!$B$6:E$130,4,FALSE)="","",(VLOOKUP($B33,'S 2 H NET'!$B$6:$E$130,4,FALSE)))</f>
        <v/>
      </c>
      <c r="G33" s="51" t="str">
        <f>IF(F33="","",SUM(E33:F33))</f>
        <v/>
      </c>
      <c r="H33" s="36" t="str">
        <f>IF(VLOOKUP($B33,'S 2 H BRUT'!$B$6:$F$130,5,FALSE)="","",(VLOOKUP($B33,'S 2 H BRUT'!$B$6:$F$130,5,FALSE)))</f>
        <v/>
      </c>
      <c r="I33" s="36" t="str">
        <f>IF(VLOOKUP($B33,'S 2 H NET'!$B$6:$F$130,5,FALSE)="","",(VLOOKUP($B33,'S 2 H NET'!$B$6:$F$130,5,FALSE)))</f>
        <v/>
      </c>
      <c r="J33" s="51" t="str">
        <f>IF(I33="","",SUM(H33:I33))</f>
        <v/>
      </c>
      <c r="K33" s="36">
        <f>IF(VLOOKUP($B33,'S 2 H BRUT'!$B$6:$G$130,6,FALSE)="","",(VLOOKUP($B33,'S 2 H BRUT'!$B$6:$G$130,6,FALSE)))</f>
        <v>17</v>
      </c>
      <c r="L33" s="36">
        <f>IF(VLOOKUP($B33,'S 2 H NET'!$B$6:$G$130,6,FALSE)="","",(VLOOKUP($B33,'S 2 H NET'!$B$6:$G$130,6,FALSE)))</f>
        <v>33</v>
      </c>
      <c r="M33" s="51">
        <f>IF(L33="","",SUM(K33:L33))</f>
        <v>50</v>
      </c>
      <c r="N33" s="36">
        <f>IF(VLOOKUP($B33,'S 2 H BRUT'!$B$6:$H$130,7,FALSE)="","",(VLOOKUP($B33,'S 2 H BRUT'!$B$6:$H$130,7,FALSE)))</f>
        <v>14</v>
      </c>
      <c r="O33" s="36">
        <f>IF(VLOOKUP($B33,'S 2 H NET'!$B$6:$H$130,7,FALSE)="","",(VLOOKUP($B33,'S 2 H NET'!$B$6:$H$130,7,FALSE)))</f>
        <v>33</v>
      </c>
      <c r="P33" s="51">
        <f>IF(O33="","",SUM(N33:O33))</f>
        <v>47</v>
      </c>
      <c r="Q33" s="36" t="str">
        <f>IF(VLOOKUP($B33,'S 2 H BRUT'!$B$6:$J$130,8,FALSE)="","",(VLOOKUP($B33,'S 2 H BRUT'!$B$6:$J$130,8,FALSE)))</f>
        <v/>
      </c>
      <c r="R33" s="36" t="str">
        <f>IF(VLOOKUP($B33,'S 2 H NET'!$B$6:$J$130,8,FALSE)="","",(VLOOKUP($B33,'S 2 H NET'!$B$6:$J$130,8,FALSE)))</f>
        <v/>
      </c>
      <c r="S33" s="51" t="str">
        <f>IF(R33="","",SUM(Q33:R33))</f>
        <v/>
      </c>
      <c r="T33" s="36" t="str">
        <f>IF(VLOOKUP($B33,'S 2 H BRUT'!$B$6:$J$130,9,FALSE)="","",(VLOOKUP($B33,'S 2 H BRUT'!$B$6:$J$130,9,FALSE)))</f>
        <v/>
      </c>
      <c r="U33" s="36" t="str">
        <f>IF(VLOOKUP($B33,'S 2 H NET'!$B$6:$J$130,9,FALSE)="","",(VLOOKUP($B33,'S 2 H NET'!$B$6:$J$130,9,FALSE)))</f>
        <v/>
      </c>
      <c r="V33" s="51" t="str">
        <f>IF(U33="","",SUM(T33:U33))</f>
        <v/>
      </c>
      <c r="W33" s="36">
        <f>IF(VLOOKUP($B33,'S 2 H BRUT'!$B$6:$M$130,10,FALSE)="","",(VLOOKUP($B33,'S 2 H BRUT'!$B$6:$M$130,10,FALSE)))</f>
        <v>14</v>
      </c>
      <c r="X33" s="36">
        <f>IF(VLOOKUP($B33,'S 2 H NET'!$B$6:$M$130,10,FALSE)="","",(VLOOKUP($B33,'S 2 H NET'!$B$6:$M$130,10,FALSE)))</f>
        <v>26</v>
      </c>
      <c r="Y33" s="51">
        <f>IF(X33="","",SUM(W33:X33))</f>
        <v>40</v>
      </c>
      <c r="Z33" s="161">
        <v>17</v>
      </c>
      <c r="AA33" s="161">
        <f>IF(VLOOKUP($B33,'S 2 H NET'!$B$6:$L$130,11,FALSE)="","",(VLOOKUP($B33,'S 2 H NET'!$B$6:$L$130,11,FALSE)))</f>
        <v>35</v>
      </c>
      <c r="AB33" s="162">
        <f>IF(AA33="","",SUM(Z33:AA33))</f>
        <v>52</v>
      </c>
      <c r="AC33" s="161">
        <f>IF(VLOOKUP($B33,'S 2 H BRUT'!$B$6:$M$130,12,FALSE)="","",(VLOOKUP($B33,'S 2 H BRUT'!$B$6:$M$130,12,FALSE)))</f>
        <v>13</v>
      </c>
      <c r="AD33" s="161">
        <f>IF(VLOOKUP($B33,'S 2 H NET'!$B$6:$M$130,12,FALSE)="","",(VLOOKUP($B33,'S 2 H NET'!$B$6:$M$130,12,FALSE)))</f>
        <v>28</v>
      </c>
      <c r="AE33" s="162">
        <f>IF(AD33="","",SUM(AC33:AD33))</f>
        <v>41</v>
      </c>
      <c r="AF33" s="36" t="str">
        <f>IF(VLOOKUP($B33,'S 2 H BRUT'!$B$6:$N$130,13,FALSE)="","",(VLOOKUP($B33,'S 2 H BRUT'!$B$6:$N$130,13,FALSE)))</f>
        <v/>
      </c>
      <c r="AG33" s="36" t="str">
        <f>IF(VLOOKUP($B33,'S 2 H NET'!$B$6:$N$130,13,FALSE)="","",(VLOOKUP($B33,'S 2 H NET'!$B$6:$N$130,13,FALSE)))</f>
        <v/>
      </c>
      <c r="AH33" s="51" t="str">
        <f>IF(AG33="","",SUM(AF33:AG33))</f>
        <v/>
      </c>
      <c r="AI33" s="51">
        <f>SUM(G33,J33,M33,P33,S33,V33,Y33,AB33,AE33,AH33)</f>
        <v>230</v>
      </c>
      <c r="AJ33" s="52">
        <f>+COUNT(G33,J33,M33,P33,S33,V33,Y33,AB33,AE33,AH33)</f>
        <v>5</v>
      </c>
      <c r="AK33" s="52">
        <f>IF(AJ33&lt;6,0,+SMALL(($G33,$J33,$M33,$P33,$S33,$V33,$Y33,$AB33,$AE33,$AH33),1))</f>
        <v>0</v>
      </c>
      <c r="AL33" s="52">
        <f>IF(AJ33&lt;7,0,+SMALL(($G33,$J33,$M33,$P33,$S33,$V33,$Y33,$AB33,$AE33,$AH33),2))</f>
        <v>0</v>
      </c>
      <c r="AM33" s="52">
        <f>IF(AJ33&lt;8,0,+SMALL(($G33,$J33,$M33,$P33,$S33,$V33,$Y33,$AB33,$AE33,$AH33),3))</f>
        <v>0</v>
      </c>
      <c r="AN33" s="52">
        <f>IF(AJ33&lt;9,0,+SMALL(($G33,$J33,$M33,$P33,$S33,$V33,$Y33,$AB33,$AE33,$AH33),4))</f>
        <v>0</v>
      </c>
      <c r="AO33" s="52">
        <f>AI33-AK33-AL33-AM33-AN33</f>
        <v>230</v>
      </c>
      <c r="AP33" s="20">
        <f>RANK(AO33,$AO$6:$AO$130,0)</f>
        <v>28</v>
      </c>
    </row>
    <row r="34" spans="2:42" ht="14.4">
      <c r="B34" s="48" t="s">
        <v>7</v>
      </c>
      <c r="C34" s="49"/>
      <c r="D34" s="53" t="s">
        <v>22</v>
      </c>
      <c r="E34" s="36" t="str">
        <f>IF(VLOOKUP($B34,'S 2 H BRUT'!$B$6:$E$130,4,FALSE)="","",(VLOOKUP($B34,'S 2 H BRUT'!$B$6:$E$130,4,FALSE)))</f>
        <v/>
      </c>
      <c r="F34" s="36" t="str">
        <f>IF(VLOOKUP($B34,'S 2 H NET'!$B$6:E$130,4,FALSE)="","",(VLOOKUP($B34,'S 2 H NET'!$B$6:$E$130,4,FALSE)))</f>
        <v/>
      </c>
      <c r="G34" s="51" t="str">
        <f>IF(F34="","",SUM(E34:F34))</f>
        <v/>
      </c>
      <c r="H34" s="36">
        <f>IF(VLOOKUP($B34,'S 2 H BRUT'!$B$6:$F$130,5,FALSE)="","",(VLOOKUP($B34,'S 2 H BRUT'!$B$6:$F$130,5,FALSE)))</f>
        <v>11</v>
      </c>
      <c r="I34" s="36">
        <f>IF(VLOOKUP($B34,'S 2 H NET'!$B$6:$F$130,5,FALSE)="","",(VLOOKUP($B34,'S 2 H NET'!$B$6:$F$130,5,FALSE)))</f>
        <v>30</v>
      </c>
      <c r="J34" s="51">
        <f>IF(I34="","",SUM(H34:I34))</f>
        <v>41</v>
      </c>
      <c r="K34" s="36">
        <f>IF(VLOOKUP($B34,'S 2 H BRUT'!$B$6:$G$130,6,FALSE)="","",(VLOOKUP($B34,'S 2 H BRUT'!$B$6:$G$130,6,FALSE)))</f>
        <v>10</v>
      </c>
      <c r="L34" s="36">
        <f>IF(VLOOKUP($B34,'S 2 H NET'!$B$6:$G$130,6,FALSE)="","",(VLOOKUP($B34,'S 2 H NET'!$B$6:$G$130,6,FALSE)))</f>
        <v>26</v>
      </c>
      <c r="M34" s="51">
        <f>IF(L34="","",SUM(K34:L34))</f>
        <v>36</v>
      </c>
      <c r="N34" s="36">
        <f>IF(VLOOKUP($B34,'S 2 H BRUT'!$B$6:$H$130,7,FALSE)="","",(VLOOKUP($B34,'S 2 H BRUT'!$B$6:$H$130,7,FALSE)))</f>
        <v>15</v>
      </c>
      <c r="O34" s="36">
        <f>IF(VLOOKUP($B34,'S 2 H NET'!$B$6:$H$130,7,FALSE)="","",(VLOOKUP($B34,'S 2 H NET'!$B$6:$H$130,7,FALSE)))</f>
        <v>32</v>
      </c>
      <c r="P34" s="51">
        <f>IF(O34="","",SUM(N34:O34))</f>
        <v>47</v>
      </c>
      <c r="Q34" s="36">
        <f>IF(VLOOKUP($B34,'S 2 H BRUT'!$B$6:$J$130,8,FALSE)="","",(VLOOKUP($B34,'S 2 H BRUT'!$B$6:$J$130,8,FALSE)))</f>
        <v>18</v>
      </c>
      <c r="R34" s="36">
        <f>IF(VLOOKUP($B34,'S 2 H NET'!$B$6:$J$130,8,FALSE)="","",(VLOOKUP($B34,'S 2 H NET'!$B$6:$J$130,8,FALSE)))</f>
        <v>36</v>
      </c>
      <c r="S34" s="51">
        <f>IF(R34="","",SUM(Q34:R34))</f>
        <v>54</v>
      </c>
      <c r="T34" s="36">
        <f>IF(VLOOKUP($B34,'S 2 H BRUT'!$B$6:$J$130,9,FALSE)="","",(VLOOKUP($B34,'S 2 H BRUT'!$B$6:$J$130,9,FALSE)))</f>
        <v>10</v>
      </c>
      <c r="U34" s="36">
        <f>IF(VLOOKUP($B34,'S 2 H NET'!$B$6:$J$130,9,FALSE)="","",(VLOOKUP($B34,'S 2 H NET'!$B$6:$J$130,9,FALSE)))</f>
        <v>26</v>
      </c>
      <c r="V34" s="51">
        <f>IF(U34="","",SUM(T34:U34))</f>
        <v>36</v>
      </c>
      <c r="W34" s="36">
        <f>IF(VLOOKUP($B34,'S 2 H BRUT'!$B$6:$M$130,10,FALSE)="","",(VLOOKUP($B34,'S 2 H BRUT'!$B$6:$M$130,10,FALSE)))</f>
        <v>14</v>
      </c>
      <c r="X34" s="36">
        <f>IF(VLOOKUP($B34,'S 2 H NET'!$B$6:$M$130,10,FALSE)="","",(VLOOKUP($B34,'S 2 H NET'!$B$6:$M$130,10,FALSE)))</f>
        <v>31</v>
      </c>
      <c r="Y34" s="51">
        <f>IF(X34="","",SUM(W34:X34))</f>
        <v>45</v>
      </c>
      <c r="Z34" s="36">
        <f>IF(VLOOKUP($B34,'S 2 H BRUT'!$B$6:$L$130,11,FALSE)="","",(VLOOKUP($B34,'S 2 H BRUT'!$B$6:$L$130,11,FALSE)))</f>
        <v>12</v>
      </c>
      <c r="AA34" s="36">
        <f>IF(VLOOKUP($B34,'S 2 H NET'!$B$6:$L$130,11,FALSE)="","",(VLOOKUP($B34,'S 2 H NET'!$B$6:$L$130,11,FALSE)))</f>
        <v>29</v>
      </c>
      <c r="AB34" s="51">
        <f>IF(AA34="","",SUM(Z34:AA34))</f>
        <v>41</v>
      </c>
      <c r="AC34" s="36" t="str">
        <f>IF(VLOOKUP($B34,'S 2 H BRUT'!$B$6:$M$130,12,FALSE)="","",(VLOOKUP($B34,'S 2 H BRUT'!$B$6:$M$130,12,FALSE)))</f>
        <v/>
      </c>
      <c r="AD34" s="36" t="str">
        <f>IF(VLOOKUP($B34,'S 2 H NET'!$B$6:$M$130,12,FALSE)="","",(VLOOKUP($B34,'S 2 H NET'!$B$6:$M$130,12,FALSE)))</f>
        <v/>
      </c>
      <c r="AE34" s="51" t="str">
        <f>IF(AD34="","",SUM(AC34:AD34))</f>
        <v/>
      </c>
      <c r="AF34" s="36" t="str">
        <f>IF(VLOOKUP($B34,'S 2 H BRUT'!$B$6:$N$130,13,FALSE)="","",(VLOOKUP($B34,'S 2 H BRUT'!$B$6:$N$130,13,FALSE)))</f>
        <v/>
      </c>
      <c r="AG34" s="36" t="str">
        <f>IF(VLOOKUP($B34,'S 2 H NET'!$B$6:$N$130,13,FALSE)="","",(VLOOKUP($B34,'S 2 H NET'!$B$6:$N$130,13,FALSE)))</f>
        <v/>
      </c>
      <c r="AH34" s="51" t="str">
        <f>IF(AG34="","",SUM(AF34:AG34))</f>
        <v/>
      </c>
      <c r="AI34" s="51">
        <f>SUM(G34,J34,M34,P34,S34,V34,Y34,AB34,AE34,AH34)</f>
        <v>300</v>
      </c>
      <c r="AJ34" s="52">
        <f>+COUNT(G34,J34,M34,P34,S34,V34,Y34,AB34,AE34,AH34)</f>
        <v>7</v>
      </c>
      <c r="AK34" s="52">
        <f>IF(AJ34&lt;6,0,+SMALL(($G34,$J34,$M34,$P34,$S34,$V34,$Y34,$AB34,$AE34,$AH34),1))</f>
        <v>36</v>
      </c>
      <c r="AL34" s="52">
        <f>IF(AJ34&lt;7,0,+SMALL(($G34,$J34,$M34,$P34,$S34,$V34,$Y34,$AB34,$AE34,$AH34),2))</f>
        <v>36</v>
      </c>
      <c r="AM34" s="52">
        <f>IF(AJ34&lt;8,0,+SMALL(($G34,$J34,$M34,$P34,$S34,$V34,$Y34,$AB34,$AE34,$AH34),3))</f>
        <v>0</v>
      </c>
      <c r="AN34" s="52">
        <f>IF(AJ34&lt;9,0,+SMALL(($G34,$J34,$M34,$P34,$S34,$V34,$Y34,$AB34,$AE34,$AH34),4))</f>
        <v>0</v>
      </c>
      <c r="AO34" s="52">
        <f>AI34-AK34-AL34-AM34-AN34</f>
        <v>228</v>
      </c>
      <c r="AP34" s="20">
        <f>RANK(AO34,$AO$6:$AO$130,0)</f>
        <v>29</v>
      </c>
    </row>
    <row r="35" spans="2:42" ht="14.4">
      <c r="B35" s="48" t="s">
        <v>194</v>
      </c>
      <c r="C35" s="36"/>
      <c r="D35" s="45" t="s">
        <v>8</v>
      </c>
      <c r="E35" s="36">
        <f>IF(VLOOKUP($B35,'S 2 H BRUT'!$B$6:$E$130,4,FALSE)="","",(VLOOKUP($B35,'S 2 H BRUT'!$B$6:$E$130,4,FALSE)))</f>
        <v>21</v>
      </c>
      <c r="F35" s="36">
        <f>IF(VLOOKUP($B35,'S 2 H NET'!$B$6:E$130,4,FALSE)="","",(VLOOKUP($B35,'S 2 H NET'!$B$6:$E$130,4,FALSE)))</f>
        <v>30</v>
      </c>
      <c r="G35" s="51">
        <f>IF(F35="","",SUM(E35:F35))</f>
        <v>51</v>
      </c>
      <c r="H35" s="36">
        <f>IF(VLOOKUP($B35,'S 2 H BRUT'!$B$6:$F$130,5,FALSE)="","",(VLOOKUP($B35,'S 2 H BRUT'!$B$6:$F$130,5,FALSE)))</f>
        <v>20</v>
      </c>
      <c r="I35" s="36">
        <f>IF(VLOOKUP($B35,'S 2 H NET'!$B$6:$F$130,5,FALSE)="","",(VLOOKUP($B35,'S 2 H NET'!$B$6:$F$130,5,FALSE)))</f>
        <v>33</v>
      </c>
      <c r="J35" s="51">
        <f>IF(I35="","",SUM(H35:I35))</f>
        <v>53</v>
      </c>
      <c r="K35" s="36">
        <f>IF(VLOOKUP($B35,'S 2 H BRUT'!$B$6:$G$130,6,FALSE)="","",(VLOOKUP($B35,'S 2 H BRUT'!$B$6:$G$130,6,FALSE)))</f>
        <v>16</v>
      </c>
      <c r="L35" s="36">
        <f>IF(VLOOKUP($B35,'S 2 H NET'!$B$6:$G$130,6,FALSE)="","",(VLOOKUP($B35,'S 2 H NET'!$B$6:$G$130,6,FALSE)))</f>
        <v>25</v>
      </c>
      <c r="M35" s="51">
        <f>IF(L35="","",SUM(K35:L35))</f>
        <v>41</v>
      </c>
      <c r="N35" s="36" t="str">
        <f>IF(VLOOKUP($B35,'S 2 H BRUT'!$B$6:$H$130,7,FALSE)="","",(VLOOKUP($B35,'S 2 H BRUT'!$B$6:$H$130,7,FALSE)))</f>
        <v/>
      </c>
      <c r="O35" s="36" t="str">
        <f>IF(VLOOKUP($B35,'S 2 H NET'!$B$6:$H$130,7,FALSE)="","",(VLOOKUP($B35,'S 2 H NET'!$B$6:$H$130,7,FALSE)))</f>
        <v/>
      </c>
      <c r="P35" s="51" t="str">
        <f>IF(O35="","",SUM(N35:O35))</f>
        <v/>
      </c>
      <c r="Q35" s="36" t="str">
        <f>IF(VLOOKUP($B35,'S 2 H BRUT'!$B$6:$J$130,8,FALSE)="","",(VLOOKUP($B35,'S 2 H BRUT'!$B$6:$J$130,8,FALSE)))</f>
        <v/>
      </c>
      <c r="R35" s="36" t="str">
        <f>IF(VLOOKUP($B35,'S 2 H NET'!$B$6:$J$130,8,FALSE)="","",(VLOOKUP($B35,'S 2 H NET'!$B$6:$J$130,8,FALSE)))</f>
        <v/>
      </c>
      <c r="S35" s="51" t="str">
        <f>IF(R35="","",SUM(Q35:R35))</f>
        <v/>
      </c>
      <c r="T35" s="36" t="str">
        <f>IF(VLOOKUP($B35,'S 2 H BRUT'!$B$6:$J$130,9,FALSE)="","",(VLOOKUP($B35,'S 2 H BRUT'!$B$6:$J$130,9,FALSE)))</f>
        <v/>
      </c>
      <c r="U35" s="36" t="str">
        <f>IF(VLOOKUP($B35,'S 2 H NET'!$B$6:$J$130,9,FALSE)="","",(VLOOKUP($B35,'S 2 H NET'!$B$6:$J$130,9,FALSE)))</f>
        <v/>
      </c>
      <c r="V35" s="51" t="str">
        <f>IF(U35="","",SUM(T35:U35))</f>
        <v/>
      </c>
      <c r="W35" s="36" t="str">
        <f>IF(VLOOKUP($B35,'S 2 H BRUT'!$B$6:$M$130,10,FALSE)="","",(VLOOKUP($B35,'S 2 H BRUT'!$B$6:$M$130,10,FALSE)))</f>
        <v/>
      </c>
      <c r="X35" s="36" t="str">
        <f>IF(VLOOKUP($B35,'S 2 H NET'!$B$6:$M$130,10,FALSE)="","",(VLOOKUP($B35,'S 2 H NET'!$B$6:$M$130,10,FALSE)))</f>
        <v/>
      </c>
      <c r="Y35" s="51" t="str">
        <f>IF(X35="","",SUM(W35:X35))</f>
        <v/>
      </c>
      <c r="Z35" s="36">
        <f>IF(VLOOKUP($B35,'S 2 H BRUT'!$B$6:$L$130,11,FALSE)="","",(VLOOKUP($B35,'S 2 H BRUT'!$B$6:$L$130,11,FALSE)))</f>
        <v>18</v>
      </c>
      <c r="AA35" s="36">
        <f>IF(VLOOKUP($B35,'S 2 H NET'!$B$6:$L$130,11,FALSE)="","",(VLOOKUP($B35,'S 2 H NET'!$B$6:$L$130,11,FALSE)))</f>
        <v>32</v>
      </c>
      <c r="AB35" s="51">
        <f>IF(AA35="","",SUM(Z35:AA35))</f>
        <v>50</v>
      </c>
      <c r="AC35" s="36">
        <f>IF(VLOOKUP($B35,'S 2 H BRUT'!$B$6:$M$130,12,FALSE)="","",(VLOOKUP($B35,'S 2 H BRUT'!$B$6:$M$130,12,FALSE)))</f>
        <v>10</v>
      </c>
      <c r="AD35" s="36">
        <f>IF(VLOOKUP($B35,'S 2 H NET'!$B$6:$M$130,12,FALSE)="","",(VLOOKUP($B35,'S 2 H NET'!$B$6:$M$130,12,FALSE)))</f>
        <v>22</v>
      </c>
      <c r="AE35" s="51">
        <f>IF(AD35="","",SUM(AC35:AD35))</f>
        <v>32</v>
      </c>
      <c r="AF35" s="36" t="str">
        <f>IF(VLOOKUP($B35,'S 2 H BRUT'!$B$6:$N$130,13,FALSE)="","",(VLOOKUP($B35,'S 2 H BRUT'!$B$6:$N$130,13,FALSE)))</f>
        <v/>
      </c>
      <c r="AG35" s="36" t="str">
        <f>IF(VLOOKUP($B35,'S 2 H NET'!$B$6:$N$130,13,FALSE)="","",(VLOOKUP($B35,'S 2 H NET'!$B$6:$N$130,13,FALSE)))</f>
        <v/>
      </c>
      <c r="AH35" s="51" t="str">
        <f>IF(AG35="","",SUM(AF35:AG35))</f>
        <v/>
      </c>
      <c r="AI35" s="51">
        <f>SUM(G35,J35,M35,P35,S35,V35,Y35,AB35,AE35,AH35)</f>
        <v>227</v>
      </c>
      <c r="AJ35" s="52">
        <f>+COUNT(G35,J35,M35,P35,S35,V35,Y35,AB35,AE35,AH35)</f>
        <v>5</v>
      </c>
      <c r="AK35" s="52">
        <f>IF(AJ35&lt;6,0,+SMALL(($G35,$J35,$M35,$P35,$S35,$V35,$Y35,$AB35,$AE35,$AH35),1))</f>
        <v>0</v>
      </c>
      <c r="AL35" s="52">
        <f>IF(AJ35&lt;7,0,+SMALL(($G35,$J35,$M35,$P35,$S35,$V35,$Y35,$AB35,$AE35,$AH35),2))</f>
        <v>0</v>
      </c>
      <c r="AM35" s="52">
        <f>IF(AJ35&lt;8,0,+SMALL(($G35,$J35,$M35,$P35,$S35,$V35,$Y35,$AB35,$AE35,$AH35),3))</f>
        <v>0</v>
      </c>
      <c r="AN35" s="52">
        <f>IF(AJ35&lt;9,0,+SMALL(($G35,$J35,$M35,$P35,$S35,$V35,$Y35,$AB35,$AE35,$AH35),4))</f>
        <v>0</v>
      </c>
      <c r="AO35" s="52">
        <f>AI35-AK35-AL35-AM35-AN35</f>
        <v>227</v>
      </c>
      <c r="AP35" s="20">
        <f>RANK(AO35,$AO$6:$AO$130,0)</f>
        <v>30</v>
      </c>
    </row>
    <row r="36" spans="2:42" ht="14.4">
      <c r="B36" s="48" t="s">
        <v>163</v>
      </c>
      <c r="C36" s="36"/>
      <c r="D36" s="44" t="s">
        <v>5</v>
      </c>
      <c r="E36" s="36">
        <f>IF(VLOOKUP($B36,'S 2 H BRUT'!$B$6:$E$130,4,FALSE)="","",(VLOOKUP($B36,'S 2 H BRUT'!$B$6:$E$130,4,FALSE)))</f>
        <v>14</v>
      </c>
      <c r="F36" s="36">
        <f>IF(VLOOKUP($B36,'S 2 H NET'!$B$6:E$130,4,FALSE)="","",(VLOOKUP($B36,'S 2 H NET'!$B$6:$E$130,4,FALSE)))</f>
        <v>29</v>
      </c>
      <c r="G36" s="51">
        <f>IF(F36="","",SUM(E36:F36))</f>
        <v>43</v>
      </c>
      <c r="H36" s="36" t="str">
        <f>IF(VLOOKUP($B36,'S 2 H BRUT'!$B$6:$F$130,5,FALSE)="","",(VLOOKUP($B36,'S 2 H BRUT'!$B$6:$F$130,5,FALSE)))</f>
        <v/>
      </c>
      <c r="I36" s="36" t="str">
        <f>IF(VLOOKUP($B36,'S 2 H NET'!$B$6:$F$130,5,FALSE)="","",(VLOOKUP($B36,'S 2 H NET'!$B$6:$F$130,5,FALSE)))</f>
        <v/>
      </c>
      <c r="J36" s="51" t="str">
        <f>IF(I36="","",SUM(H36:I36))</f>
        <v/>
      </c>
      <c r="K36" s="36">
        <f>IF(VLOOKUP($B36,'S 2 H BRUT'!$B$6:$G$130,6,FALSE)="","",(VLOOKUP($B36,'S 2 H BRUT'!$B$6:$G$130,6,FALSE)))</f>
        <v>15</v>
      </c>
      <c r="L36" s="36">
        <f>IF(VLOOKUP($B36,'S 2 H NET'!$B$6:$G$130,6,FALSE)="","",(VLOOKUP($B36,'S 2 H NET'!$B$6:$G$130,6,FALSE)))</f>
        <v>27</v>
      </c>
      <c r="M36" s="51">
        <f>IF(L36="","",SUM(K36:L36))</f>
        <v>42</v>
      </c>
      <c r="N36" s="36">
        <f>IF(VLOOKUP($B36,'S 2 H BRUT'!$B$6:$H$130,7,FALSE)="","",(VLOOKUP($B36,'S 2 H BRUT'!$B$6:$H$130,7,FALSE)))</f>
        <v>12</v>
      </c>
      <c r="O36" s="36">
        <f>IF(VLOOKUP($B36,'S 2 H NET'!$B$6:$H$130,7,FALSE)="","",(VLOOKUP($B36,'S 2 H NET'!$B$6:$H$130,7,FALSE)))</f>
        <v>27</v>
      </c>
      <c r="P36" s="51">
        <f>IF(O36="","",SUM(N36:O36))</f>
        <v>39</v>
      </c>
      <c r="Q36" s="36">
        <f>IF(VLOOKUP($B36,'S 2 H BRUT'!$B$6:$J$130,8,FALSE)="","",(VLOOKUP($B36,'S 2 H BRUT'!$B$6:$J$130,8,FALSE)))</f>
        <v>11</v>
      </c>
      <c r="R36" s="36">
        <f>IF(VLOOKUP($B36,'S 2 H NET'!$B$6:$J$130,8,FALSE)="","",(VLOOKUP($B36,'S 2 H NET'!$B$6:$J$130,8,FALSE)))</f>
        <v>27</v>
      </c>
      <c r="S36" s="51">
        <f>IF(R36="","",SUM(Q36:R36))</f>
        <v>38</v>
      </c>
      <c r="T36" s="36" t="str">
        <f>IF(VLOOKUP($B36,'S 2 H BRUT'!$B$6:$J$130,9,FALSE)="","",(VLOOKUP($B36,'S 2 H BRUT'!$B$6:$J$130,9,FALSE)))</f>
        <v/>
      </c>
      <c r="U36" s="36" t="str">
        <f>IF(VLOOKUP($B36,'S 2 H NET'!$B$6:$J$130,9,FALSE)="","",(VLOOKUP($B36,'S 2 H NET'!$B$6:$J$130,9,FALSE)))</f>
        <v/>
      </c>
      <c r="V36" s="51" t="str">
        <f>IF(U36="","",SUM(T36:U36))</f>
        <v/>
      </c>
      <c r="W36" s="36" t="str">
        <f>IF(VLOOKUP($B36,'S 2 H BRUT'!$B$6:$M$130,10,FALSE)="","",(VLOOKUP($B36,'S 2 H BRUT'!$B$6:$M$130,10,FALSE)))</f>
        <v/>
      </c>
      <c r="X36" s="36" t="str">
        <f>IF(VLOOKUP($B36,'S 2 H NET'!$B$6:$M$130,10,FALSE)="","",(VLOOKUP($B36,'S 2 H NET'!$B$6:$M$130,10,FALSE)))</f>
        <v/>
      </c>
      <c r="Y36" s="51" t="str">
        <f>IF(X36="","",SUM(W36:X36))</f>
        <v/>
      </c>
      <c r="Z36" s="36">
        <f>IF(VLOOKUP($B36,'S 2 H BRUT'!$B$6:$L$130,11,FALSE)="","",(VLOOKUP($B36,'S 2 H BRUT'!$B$6:$L$130,11,FALSE)))</f>
        <v>16</v>
      </c>
      <c r="AA36" s="36">
        <f>IF(VLOOKUP($B36,'S 2 H NET'!$B$6:$L$130,11,FALSE)="","",(VLOOKUP($B36,'S 2 H NET'!$B$6:$L$130,11,FALSE)))</f>
        <v>36</v>
      </c>
      <c r="AB36" s="51">
        <f>IF(AA36="","",SUM(Z36:AA36))</f>
        <v>52</v>
      </c>
      <c r="AC36" s="36">
        <f>IF(VLOOKUP($B36,'S 2 H BRUT'!$B$6:$M$130,12,FALSE)="","",(VLOOKUP($B36,'S 2 H BRUT'!$B$6:$M$130,12,FALSE)))</f>
        <v>16</v>
      </c>
      <c r="AD36" s="36">
        <f>IF(VLOOKUP($B36,'S 2 H NET'!$B$6:$M$130,12,FALSE)="","",(VLOOKUP($B36,'S 2 H NET'!$B$6:$M$130,12,FALSE)))</f>
        <v>33</v>
      </c>
      <c r="AE36" s="51">
        <f>IF(AD36="","",SUM(AC36:AD36))</f>
        <v>49</v>
      </c>
      <c r="AF36" s="36" t="str">
        <f>IF(VLOOKUP($B36,'S 2 H BRUT'!$B$6:$N$130,13,FALSE)="","",(VLOOKUP($B36,'S 2 H BRUT'!$B$6:$N$130,13,FALSE)))</f>
        <v/>
      </c>
      <c r="AG36" s="36" t="str">
        <f>IF(VLOOKUP($B36,'S 2 H NET'!$B$6:$N$130,13,FALSE)="","",(VLOOKUP($B36,'S 2 H NET'!$B$6:$N$130,13,FALSE)))</f>
        <v/>
      </c>
      <c r="AH36" s="51" t="str">
        <f>IF(AG36="","",SUM(AF36:AG36))</f>
        <v/>
      </c>
      <c r="AI36" s="51">
        <f>SUM(G36,J36,M36,P36,S36,V36,Y36,AB36,AE36,AH36)</f>
        <v>263</v>
      </c>
      <c r="AJ36" s="52">
        <f>+COUNT(G36,J36,M36,P36,S36,V36,Y36,AB36,AE36,AH36)</f>
        <v>6</v>
      </c>
      <c r="AK36" s="52">
        <f>IF(AJ36&lt;6,0,+SMALL(($G36,$J36,$M36,$P36,$S36,$V36,$Y36,$AB36,$AE36,$AH36),1))</f>
        <v>38</v>
      </c>
      <c r="AL36" s="52">
        <f>IF(AJ36&lt;7,0,+SMALL(($G36,$J36,$M36,$P36,$S36,$V36,$Y36,$AB36,$AE36,$AH36),2))</f>
        <v>0</v>
      </c>
      <c r="AM36" s="52">
        <f>IF(AJ36&lt;8,0,+SMALL(($G36,$J36,$M36,$P36,$S36,$V36,$Y36,$AB36,$AE36,$AH36),3))</f>
        <v>0</v>
      </c>
      <c r="AN36" s="52">
        <f>IF(AJ36&lt;9,0,+SMALL(($G36,$J36,$M36,$P36,$S36,$V36,$Y36,$AB36,$AE36,$AH36),4))</f>
        <v>0</v>
      </c>
      <c r="AO36" s="52">
        <f>AI36-AK36-AL36-AM36-AN36</f>
        <v>225</v>
      </c>
      <c r="AP36" s="20">
        <f>RANK(AO36,$AO$6:$AO$130,0)</f>
        <v>31</v>
      </c>
    </row>
    <row r="37" spans="2:42" ht="14.4">
      <c r="B37" s="48" t="s">
        <v>295</v>
      </c>
      <c r="C37" s="36"/>
      <c r="D37" s="44" t="s">
        <v>48</v>
      </c>
      <c r="E37" s="36" t="str">
        <f>IF(VLOOKUP($B37,'S 2 H BRUT'!$B$6:$E$130,4,FALSE)="","",(VLOOKUP($B37,'S 2 H BRUT'!$B$6:$E$130,4,FALSE)))</f>
        <v/>
      </c>
      <c r="F37" s="36" t="str">
        <f>IF(VLOOKUP($B37,'S 2 H NET'!$B$6:E$130,4,FALSE)="","",(VLOOKUP($B37,'S 2 H NET'!$B$6:$E$130,4,FALSE)))</f>
        <v/>
      </c>
      <c r="G37" s="51" t="str">
        <f>IF(F37="","",SUM(E37:F37))</f>
        <v/>
      </c>
      <c r="H37" s="36" t="str">
        <f>IF(VLOOKUP($B37,'S 2 H BRUT'!$B$6:$F$130,5,FALSE)="","",(VLOOKUP($B37,'S 2 H BRUT'!$B$6:$F$130,5,FALSE)))</f>
        <v/>
      </c>
      <c r="I37" s="36" t="str">
        <f>IF(VLOOKUP($B37,'S 2 H NET'!$B$6:$F$130,5,FALSE)="","",(VLOOKUP($B37,'S 2 H NET'!$B$6:$F$130,5,FALSE)))</f>
        <v/>
      </c>
      <c r="J37" s="51" t="str">
        <f>IF(I37="","",SUM(H37:I37))</f>
        <v/>
      </c>
      <c r="K37" s="36">
        <f>IF(VLOOKUP($B37,'S 2 H BRUT'!$B$6:$G$130,6,FALSE)="","",(VLOOKUP($B37,'S 2 H BRUT'!$B$6:$G$130,6,FALSE)))</f>
        <v>14</v>
      </c>
      <c r="L37" s="36">
        <f>IF(VLOOKUP($B37,'S 2 H NET'!$B$6:$G$130,6,FALSE)="","",(VLOOKUP($B37,'S 2 H NET'!$B$6:$G$130,6,FALSE)))</f>
        <v>23</v>
      </c>
      <c r="M37" s="51">
        <f>IF(L37="","",SUM(K37:L37))</f>
        <v>37</v>
      </c>
      <c r="N37" s="36">
        <f>IF(VLOOKUP($B37,'S 2 H BRUT'!$B$6:$H$130,7,FALSE)="","",(VLOOKUP($B37,'S 2 H BRUT'!$B$6:$H$130,7,FALSE)))</f>
        <v>14</v>
      </c>
      <c r="O37" s="36">
        <f>IF(VLOOKUP($B37,'S 2 H NET'!$B$6:$H$130,7,FALSE)="","",(VLOOKUP($B37,'S 2 H NET'!$B$6:$H$130,7,FALSE)))</f>
        <v>24</v>
      </c>
      <c r="P37" s="51">
        <f>IF(O37="","",SUM(N37:O37))</f>
        <v>38</v>
      </c>
      <c r="Q37" s="36">
        <f>IF(VLOOKUP($B37,'S 2 H BRUT'!$B$6:$J$130,8,FALSE)="","",(VLOOKUP($B37,'S 2 H BRUT'!$B$6:$J$130,8,FALSE)))</f>
        <v>25</v>
      </c>
      <c r="R37" s="36">
        <f>IF(VLOOKUP($B37,'S 2 H NET'!$B$6:$J$130,8,FALSE)="","",(VLOOKUP($B37,'S 2 H NET'!$B$6:$J$130,8,FALSE)))</f>
        <v>37</v>
      </c>
      <c r="S37" s="51">
        <f>IF(R37="","",SUM(Q37:R37))</f>
        <v>62</v>
      </c>
      <c r="T37" s="36">
        <f>IF(VLOOKUP($B37,'S 2 H BRUT'!$B$6:$J$130,9,FALSE)="","",(VLOOKUP($B37,'S 2 H BRUT'!$B$6:$J$130,9,FALSE)))</f>
        <v>14</v>
      </c>
      <c r="U37" s="36">
        <f>IF(VLOOKUP($B37,'S 2 H NET'!$B$6:$J$130,9,FALSE)="","",(VLOOKUP($B37,'S 2 H NET'!$B$6:$J$130,9,FALSE)))</f>
        <v>24</v>
      </c>
      <c r="V37" s="51">
        <f>IF(U37="","",SUM(T37:U37))</f>
        <v>38</v>
      </c>
      <c r="W37" s="36" t="str">
        <f>IF(VLOOKUP($B37,'S 2 H BRUT'!$B$6:$M$130,10,FALSE)="","",(VLOOKUP($B37,'S 2 H BRUT'!$B$6:$M$130,10,FALSE)))</f>
        <v/>
      </c>
      <c r="X37" s="36" t="str">
        <f>IF(VLOOKUP($B37,'S 2 H NET'!$B$6:$M$130,10,FALSE)="","",(VLOOKUP($B37,'S 2 H NET'!$B$6:$M$130,10,FALSE)))</f>
        <v/>
      </c>
      <c r="Y37" s="51" t="str">
        <f>IF(X37="","",SUM(W37:X37))</f>
        <v/>
      </c>
      <c r="Z37" s="36">
        <f>IF(VLOOKUP($B37,'S 2 H BRUT'!$B$6:$L$130,11,FALSE)="","",(VLOOKUP($B37,'S 2 H BRUT'!$B$6:$L$130,11,FALSE)))</f>
        <v>19</v>
      </c>
      <c r="AA37" s="36">
        <f>IF(VLOOKUP($B37,'S 2 H NET'!$B$6:$L$130,11,FALSE)="","",(VLOOKUP($B37,'S 2 H NET'!$B$6:$L$130,11,FALSE)))</f>
        <v>31</v>
      </c>
      <c r="AB37" s="51">
        <f>IF(AA37="","",SUM(Z37:AA37))</f>
        <v>50</v>
      </c>
      <c r="AC37" s="36" t="str">
        <f>IF(VLOOKUP($B37,'S 2 H BRUT'!$B$6:$M$130,12,FALSE)="","",(VLOOKUP($B37,'S 2 H BRUT'!$B$6:$M$130,12,FALSE)))</f>
        <v/>
      </c>
      <c r="AD37" s="36" t="str">
        <f>IF(VLOOKUP($B37,'S 2 H NET'!$B$6:$M$130,12,FALSE)="","",(VLOOKUP($B37,'S 2 H NET'!$B$6:$M$130,12,FALSE)))</f>
        <v/>
      </c>
      <c r="AE37" s="51" t="str">
        <f>IF(AD37="","",SUM(AC37:AD37))</f>
        <v/>
      </c>
      <c r="AF37" s="36" t="str">
        <f>IF(VLOOKUP($B37,'S 2 H BRUT'!$B$6:$N$130,13,FALSE)="","",(VLOOKUP($B37,'S 2 H BRUT'!$B$6:$N$130,13,FALSE)))</f>
        <v/>
      </c>
      <c r="AG37" s="36" t="str">
        <f>IF(VLOOKUP($B37,'S 2 H NET'!$B$6:$N$130,13,FALSE)="","",(VLOOKUP($B37,'S 2 H NET'!$B$6:$N$130,13,FALSE)))</f>
        <v/>
      </c>
      <c r="AH37" s="51" t="str">
        <f>IF(AG37="","",SUM(AF37:AG37))</f>
        <v/>
      </c>
      <c r="AI37" s="51">
        <f>SUM(G37,J37,M37,P37,S37,V37,Y37,AB37,AE37,AH37)</f>
        <v>225</v>
      </c>
      <c r="AJ37" s="52">
        <f>+COUNT(G37,J37,M37,P37,S37,V37,Y37,AB37,AE37,AH37)</f>
        <v>5</v>
      </c>
      <c r="AK37" s="52">
        <f>IF(AJ37&lt;6,0,+SMALL(($G37,$J37,$M37,$P37,$S37,$V37,$Y37,$AB37,$AE37,$AH37),1))</f>
        <v>0</v>
      </c>
      <c r="AL37" s="52">
        <f>IF(AJ37&lt;7,0,+SMALL(($G37,$J37,$M37,$P37,$S37,$V37,$Y37,$AB37,$AE37,$AH37),2))</f>
        <v>0</v>
      </c>
      <c r="AM37" s="52">
        <f>IF(AJ37&lt;8,0,+SMALL(($G37,$J37,$M37,$P37,$S37,$V37,$Y37,$AB37,$AE37,$AH37),3))</f>
        <v>0</v>
      </c>
      <c r="AN37" s="52">
        <f>IF(AJ37&lt;9,0,+SMALL(($G37,$J37,$M37,$P37,$S37,$V37,$Y37,$AB37,$AE37,$AH37),4))</f>
        <v>0</v>
      </c>
      <c r="AO37" s="52">
        <f>AI37-AK37-AL37-AM37-AN37</f>
        <v>225</v>
      </c>
      <c r="AP37" s="20">
        <f>RANK(AO37,$AO$6:$AO$130,0)</f>
        <v>31</v>
      </c>
    </row>
    <row r="38" spans="2:42" ht="14.4">
      <c r="B38" s="48" t="s">
        <v>247</v>
      </c>
      <c r="C38" s="36"/>
      <c r="D38" s="46" t="s">
        <v>22</v>
      </c>
      <c r="E38" s="36">
        <f>IF(VLOOKUP($B38,'S 2 H BRUT'!$B$6:$E$130,4,FALSE)="","",(VLOOKUP($B38,'S 2 H BRUT'!$B$6:$E$130,4,FALSE)))</f>
        <v>19</v>
      </c>
      <c r="F38" s="36">
        <f>IF(VLOOKUP($B38,'S 2 H NET'!$B$6:E$130,4,FALSE)="","",(VLOOKUP($B38,'S 2 H NET'!$B$6:$E$130,4,FALSE)))</f>
        <v>36</v>
      </c>
      <c r="G38" s="51">
        <f>IF(F38="","",SUM(E38:F38))</f>
        <v>55</v>
      </c>
      <c r="H38" s="36">
        <f>IF(VLOOKUP($B38,'S 2 H BRUT'!$B$6:$F$130,5,FALSE)="","",(VLOOKUP($B38,'S 2 H BRUT'!$B$6:$F$130,5,FALSE)))</f>
        <v>10</v>
      </c>
      <c r="I38" s="36">
        <f>IF(VLOOKUP($B38,'S 2 H NET'!$B$6:$F$130,5,FALSE)="","",(VLOOKUP($B38,'S 2 H NET'!$B$6:$F$130,5,FALSE)))</f>
        <v>24</v>
      </c>
      <c r="J38" s="51">
        <f>IF(I38="","",SUM(H38:I38))</f>
        <v>34</v>
      </c>
      <c r="K38" s="36" t="str">
        <f>IF(VLOOKUP($B38,'S 2 H BRUT'!$B$6:$G$130,6,FALSE)="","",(VLOOKUP($B38,'S 2 H BRUT'!$B$6:$G$130,6,FALSE)))</f>
        <v/>
      </c>
      <c r="L38" s="36" t="str">
        <f>IF(VLOOKUP($B38,'S 2 H NET'!$B$6:$G$130,6,FALSE)="","",(VLOOKUP($B38,'S 2 H NET'!$B$6:$G$130,6,FALSE)))</f>
        <v/>
      </c>
      <c r="M38" s="51" t="str">
        <f>IF(L38="","",SUM(K38:L38))</f>
        <v/>
      </c>
      <c r="N38" s="36">
        <f>IF(VLOOKUP($B38,'S 2 H BRUT'!$B$6:$H$130,7,FALSE)="","",(VLOOKUP($B38,'S 2 H BRUT'!$B$6:$H$130,7,FALSE)))</f>
        <v>13</v>
      </c>
      <c r="O38" s="36">
        <f>IF(VLOOKUP($B38,'S 2 H NET'!$B$6:$H$130,7,FALSE)="","",(VLOOKUP($B38,'S 2 H NET'!$B$6:$H$130,7,FALSE)))</f>
        <v>29</v>
      </c>
      <c r="P38" s="51">
        <f>IF(O38="","",SUM(N38:O38))</f>
        <v>42</v>
      </c>
      <c r="Q38" s="36">
        <f>IF(VLOOKUP($B38,'S 2 H BRUT'!$B$6:$J$130,8,FALSE)="","",(VLOOKUP($B38,'S 2 H BRUT'!$B$6:$J$130,8,FALSE)))</f>
        <v>16</v>
      </c>
      <c r="R38" s="36">
        <f>IF(VLOOKUP($B38,'S 2 H NET'!$B$6:$J$130,8,FALSE)="","",(VLOOKUP($B38,'S 2 H NET'!$B$6:$J$130,8,FALSE)))</f>
        <v>33</v>
      </c>
      <c r="S38" s="51">
        <f>IF(R38="","",SUM(Q38:R38))</f>
        <v>49</v>
      </c>
      <c r="T38" s="36">
        <f>IF(VLOOKUP($B38,'S 2 H BRUT'!$B$6:$J$130,9,FALSE)="","",(VLOOKUP($B38,'S 2 H BRUT'!$B$6:$J$130,9,FALSE)))</f>
        <v>12</v>
      </c>
      <c r="U38" s="36">
        <f>IF(VLOOKUP($B38,'S 2 H NET'!$B$6:$J$130,9,FALSE)="","",(VLOOKUP($B38,'S 2 H NET'!$B$6:$J$130,9,FALSE)))</f>
        <v>30</v>
      </c>
      <c r="V38" s="51">
        <f>IF(U38="","",SUM(T38:U38))</f>
        <v>42</v>
      </c>
      <c r="W38" s="36" t="str">
        <f>IF(VLOOKUP($B38,'S 2 H BRUT'!$B$6:$M$130,10,FALSE)="","",(VLOOKUP($B38,'S 2 H BRUT'!$B$6:$M$130,10,FALSE)))</f>
        <v/>
      </c>
      <c r="X38" s="36" t="str">
        <f>IF(VLOOKUP($B38,'S 2 H NET'!$B$6:$M$130,10,FALSE)="","",(VLOOKUP($B38,'S 2 H NET'!$B$6:$M$130,10,FALSE)))</f>
        <v/>
      </c>
      <c r="Y38" s="51" t="str">
        <f>IF(X38="","",SUM(W38:X38))</f>
        <v/>
      </c>
      <c r="Z38" s="36">
        <f>IF(VLOOKUP($B38,'S 2 H BRUT'!$B$6:$L$130,11,FALSE)="","",(VLOOKUP($B38,'S 2 H BRUT'!$B$6:$L$130,11,FALSE)))</f>
        <v>9</v>
      </c>
      <c r="AA38" s="36">
        <f>IF(VLOOKUP($B38,'S 2 H NET'!$B$6:$L$130,11,FALSE)="","",(VLOOKUP($B38,'S 2 H NET'!$B$6:$L$130,11,FALSE)))</f>
        <v>28</v>
      </c>
      <c r="AB38" s="51">
        <f>IF(AA38="","",SUM(Z38:AA38))</f>
        <v>37</v>
      </c>
      <c r="AC38" s="36">
        <f>IF(VLOOKUP($B38,'S 2 H BRUT'!$B$6:$M$130,12,FALSE)="","",(VLOOKUP($B38,'S 2 H BRUT'!$B$6:$M$130,12,FALSE)))</f>
        <v>11</v>
      </c>
      <c r="AD38" s="36">
        <f>IF(VLOOKUP($B38,'S 2 H NET'!$B$6:$M$130,12,FALSE)="","",(VLOOKUP($B38,'S 2 H NET'!$B$6:$M$130,12,FALSE)))</f>
        <v>25</v>
      </c>
      <c r="AE38" s="51">
        <f>IF(AD38="","",SUM(AC38:AD38))</f>
        <v>36</v>
      </c>
      <c r="AF38" s="36" t="str">
        <f>IF(VLOOKUP($B38,'S 2 H BRUT'!$B$6:$N$130,13,FALSE)="","",(VLOOKUP($B38,'S 2 H BRUT'!$B$6:$N$130,13,FALSE)))</f>
        <v/>
      </c>
      <c r="AG38" s="36" t="str">
        <f>IF(VLOOKUP($B38,'S 2 H NET'!$B$6:$N$130,13,FALSE)="","",(VLOOKUP($B38,'S 2 H NET'!$B$6:$N$130,13,FALSE)))</f>
        <v/>
      </c>
      <c r="AH38" s="51" t="str">
        <f>IF(AG38="","",SUM(AF38:AG38))</f>
        <v/>
      </c>
      <c r="AI38" s="51">
        <f>SUM(G38,J38,M38,P38,S38,V38,Y38,AB38,AE38,AH38)</f>
        <v>295</v>
      </c>
      <c r="AJ38" s="52">
        <f>+COUNT(G38,J38,M38,P38,S38,V38,Y38,AB38,AE38,AH38)</f>
        <v>7</v>
      </c>
      <c r="AK38" s="52">
        <f>IF(AJ38&lt;6,0,+SMALL(($G38,$J38,$M38,$P38,$S38,$V38,$Y38,$AB38,$AE38,$AH38),1))</f>
        <v>34</v>
      </c>
      <c r="AL38" s="52">
        <f>IF(AJ38&lt;7,0,+SMALL(($G38,$J38,$M38,$P38,$S38,$V38,$Y38,$AB38,$AE38,$AH38),2))</f>
        <v>36</v>
      </c>
      <c r="AM38" s="52">
        <f>IF(AJ38&lt;8,0,+SMALL(($G38,$J38,$M38,$P38,$S38,$V38,$Y38,$AB38,$AE38,$AH38),3))</f>
        <v>0</v>
      </c>
      <c r="AN38" s="52">
        <f>IF(AJ38&lt;9,0,+SMALL(($G38,$J38,$M38,$P38,$S38,$V38,$Y38,$AB38,$AE38,$AH38),4))</f>
        <v>0</v>
      </c>
      <c r="AO38" s="52">
        <f>AI38-AK38-AL38-AM38-AN38</f>
        <v>225</v>
      </c>
      <c r="AP38" s="20">
        <f>RANK(AO38,$AO$6:$AO$130,0)</f>
        <v>31</v>
      </c>
    </row>
    <row r="39" spans="2:42" ht="14.4">
      <c r="B39" s="48" t="s">
        <v>289</v>
      </c>
      <c r="C39" s="49"/>
      <c r="D39" s="55" t="s">
        <v>50</v>
      </c>
      <c r="E39" s="36" t="str">
        <f>IF(VLOOKUP($B39,'S 2 H BRUT'!$B$6:$E$130,4,FALSE)="","",(VLOOKUP($B39,'S 2 H BRUT'!$B$6:$E$130,4,FALSE)))</f>
        <v/>
      </c>
      <c r="F39" s="36" t="str">
        <f>IF(VLOOKUP($B39,'S 2 H NET'!$B$6:E$130,4,FALSE)="","",(VLOOKUP($B39,'S 2 H NET'!$B$6:$E$130,4,FALSE)))</f>
        <v/>
      </c>
      <c r="G39" s="51" t="str">
        <f>IF(F39="","",SUM(E39:F39))</f>
        <v/>
      </c>
      <c r="H39" s="36">
        <f>IF(VLOOKUP($B39,'S 2 H BRUT'!$B$6:$F$130,5,FALSE)="","",(VLOOKUP($B39,'S 2 H BRUT'!$B$6:$F$130,5,FALSE)))</f>
        <v>18</v>
      </c>
      <c r="I39" s="36">
        <f>IF(VLOOKUP($B39,'S 2 H NET'!$B$6:$F$130,5,FALSE)="","",(VLOOKUP($B39,'S 2 H NET'!$B$6:$F$130,5,FALSE)))</f>
        <v>29</v>
      </c>
      <c r="J39" s="51">
        <f>IF(I39="","",SUM(H39:I39))</f>
        <v>47</v>
      </c>
      <c r="K39" s="36" t="str">
        <f>IF(VLOOKUP($B39,'S 2 H BRUT'!$B$6:$G$130,6,FALSE)="","",(VLOOKUP($B39,'S 2 H BRUT'!$B$6:$G$130,6,FALSE)))</f>
        <v/>
      </c>
      <c r="L39" s="36" t="str">
        <f>IF(VLOOKUP($B39,'S 2 H NET'!$B$6:$G$130,6,FALSE)="","",(VLOOKUP($B39,'S 2 H NET'!$B$6:$G$130,6,FALSE)))</f>
        <v/>
      </c>
      <c r="M39" s="51" t="str">
        <f>IF(L39="","",SUM(K39:L39))</f>
        <v/>
      </c>
      <c r="N39" s="36">
        <f>IF(VLOOKUP($B39,'S 2 H BRUT'!$B$6:$H$130,7,FALSE)="","",(VLOOKUP($B39,'S 2 H BRUT'!$B$6:$H$130,7,FALSE)))</f>
        <v>13</v>
      </c>
      <c r="O39" s="36">
        <f>IF(VLOOKUP($B39,'S 2 H NET'!$B$6:$H$130,7,FALSE)="","",(VLOOKUP($B39,'S 2 H NET'!$B$6:$H$130,7,FALSE)))</f>
        <v>22</v>
      </c>
      <c r="P39" s="51">
        <f>IF(O39="","",SUM(N39:O39))</f>
        <v>35</v>
      </c>
      <c r="Q39" s="36">
        <f>IF(VLOOKUP($B39,'S 2 H BRUT'!$B$6:$J$130,8,FALSE)="","",(VLOOKUP($B39,'S 2 H BRUT'!$B$6:$J$130,8,FALSE)))</f>
        <v>22</v>
      </c>
      <c r="R39" s="36">
        <f>IF(VLOOKUP($B39,'S 2 H NET'!$B$6:$J$130,8,FALSE)="","",(VLOOKUP($B39,'S 2 H NET'!$B$6:$J$130,8,FALSE)))</f>
        <v>33</v>
      </c>
      <c r="S39" s="51">
        <f>IF(R39="","",SUM(Q39:R39))</f>
        <v>55</v>
      </c>
      <c r="T39" s="36">
        <f>IF(VLOOKUP($B39,'S 2 H BRUT'!$B$6:$J$130,9,FALSE)="","",(VLOOKUP($B39,'S 2 H BRUT'!$B$6:$J$130,9,FALSE)))</f>
        <v>12</v>
      </c>
      <c r="U39" s="36">
        <f>IF(VLOOKUP($B39,'S 2 H NET'!$B$6:$J$130,9,FALSE)="","",(VLOOKUP($B39,'S 2 H NET'!$B$6:$J$130,9,FALSE)))</f>
        <v>23</v>
      </c>
      <c r="V39" s="51">
        <f>IF(U39="","",SUM(T39:U39))</f>
        <v>35</v>
      </c>
      <c r="W39" s="36" t="str">
        <f>IF(VLOOKUP($B39,'S 2 H BRUT'!$B$6:$M$130,10,FALSE)="","",(VLOOKUP($B39,'S 2 H BRUT'!$B$6:$M$130,10,FALSE)))</f>
        <v/>
      </c>
      <c r="X39" s="36" t="str">
        <f>IF(VLOOKUP($B39,'S 2 H NET'!$B$6:$M$130,10,FALSE)="","",(VLOOKUP($B39,'S 2 H NET'!$B$6:$M$130,10,FALSE)))</f>
        <v/>
      </c>
      <c r="Y39" s="51" t="str">
        <f>IF(X39="","",SUM(W39:X39))</f>
        <v/>
      </c>
      <c r="Z39" s="36">
        <f>IF(VLOOKUP($B39,'S 2 H BRUT'!$B$6:$L$130,11,FALSE)="","",(VLOOKUP($B39,'S 2 H BRUT'!$B$6:$L$130,11,FALSE)))</f>
        <v>9</v>
      </c>
      <c r="AA39" s="36">
        <f>IF(VLOOKUP($B39,'S 2 H NET'!$B$6:$L$130,11,FALSE)="","",(VLOOKUP($B39,'S 2 H NET'!$B$6:$L$130,11,FALSE)))</f>
        <v>18</v>
      </c>
      <c r="AB39" s="51">
        <f>IF(AA39="","",SUM(Z39:AA39))</f>
        <v>27</v>
      </c>
      <c r="AC39" s="36">
        <f>IF(VLOOKUP($B39,'S 2 H BRUT'!$B$6:$M$130,12,FALSE)="","",(VLOOKUP($B39,'S 2 H BRUT'!$B$6:$M$130,12,FALSE)))</f>
        <v>17</v>
      </c>
      <c r="AD39" s="36">
        <f>IF(VLOOKUP($B39,'S 2 H NET'!$B$6:$M$130,12,FALSE)="","",(VLOOKUP($B39,'S 2 H NET'!$B$6:$M$130,12,FALSE)))</f>
        <v>28</v>
      </c>
      <c r="AE39" s="51">
        <f>IF(AD39="","",SUM(AC39:AD39))</f>
        <v>45</v>
      </c>
      <c r="AF39" s="36" t="str">
        <f>IF(VLOOKUP($B39,'S 2 H BRUT'!$B$6:$N$130,13,FALSE)="","",(VLOOKUP($B39,'S 2 H BRUT'!$B$6:$N$130,13,FALSE)))</f>
        <v/>
      </c>
      <c r="AG39" s="36" t="str">
        <f>IF(VLOOKUP($B39,'S 2 H NET'!$B$6:$N$130,13,FALSE)="","",(VLOOKUP($B39,'S 2 H NET'!$B$6:$N$130,13,FALSE)))</f>
        <v/>
      </c>
      <c r="AH39" s="51" t="str">
        <f>IF(AG39="","",SUM(AF39:AG39))</f>
        <v/>
      </c>
      <c r="AI39" s="51">
        <f>SUM(G39,J39,M39,P39,S39,V39,Y39,AB39,AE39,AH39)</f>
        <v>244</v>
      </c>
      <c r="AJ39" s="52">
        <f>+COUNT(G39,J39,M39,P39,S39,V39,Y39,AB39,AE39,AH39)</f>
        <v>6</v>
      </c>
      <c r="AK39" s="52">
        <f>IF(AJ39&lt;6,0,+SMALL(($G39,$J39,$M39,$P39,$S39,$V39,$Y39,$AB39,$AE39,$AH39),1))</f>
        <v>27</v>
      </c>
      <c r="AL39" s="52">
        <f>IF(AJ39&lt;7,0,+SMALL(($G39,$J39,$M39,$P39,$S39,$V39,$Y39,$AB39,$AE39,$AH39),2))</f>
        <v>0</v>
      </c>
      <c r="AM39" s="52">
        <f>IF(AJ39&lt;8,0,+SMALL(($G39,$J39,$M39,$P39,$S39,$V39,$Y39,$AB39,$AE39,$AH39),3))</f>
        <v>0</v>
      </c>
      <c r="AN39" s="52">
        <f>IF(AJ39&lt;9,0,+SMALL(($G39,$J39,$M39,$P39,$S39,$V39,$Y39,$AB39,$AE39,$AH39),4))</f>
        <v>0</v>
      </c>
      <c r="AO39" s="52">
        <f>AI39-AK39-AL39-AM39-AN39</f>
        <v>217</v>
      </c>
      <c r="AP39" s="20">
        <f>RANK(AO39,$AO$6:$AO$130,0)</f>
        <v>34</v>
      </c>
    </row>
    <row r="40" spans="2:42" ht="14.4">
      <c r="B40" s="48" t="s">
        <v>14</v>
      </c>
      <c r="C40" s="49"/>
      <c r="D40" s="53" t="s">
        <v>22</v>
      </c>
      <c r="E40" s="36" t="str">
        <f>IF(VLOOKUP($B40,'S 2 H BRUT'!$B$6:$E$130,4,FALSE)="","",(VLOOKUP($B40,'S 2 H BRUT'!$B$6:$E$130,4,FALSE)))</f>
        <v/>
      </c>
      <c r="F40" s="36" t="str">
        <f>IF(VLOOKUP($B40,'S 2 H NET'!$B$6:E$130,4,FALSE)="","",(VLOOKUP($B40,'S 2 H NET'!$B$6:$E$130,4,FALSE)))</f>
        <v/>
      </c>
      <c r="G40" s="51" t="str">
        <f>IF(F40="","",SUM(E40:F40))</f>
        <v/>
      </c>
      <c r="H40" s="36">
        <f>IF(VLOOKUP($B40,'S 2 H BRUT'!$B$6:$F$130,5,FALSE)="","",(VLOOKUP($B40,'S 2 H BRUT'!$B$6:$F$130,5,FALSE)))</f>
        <v>10</v>
      </c>
      <c r="I40" s="36">
        <f>IF(VLOOKUP($B40,'S 2 H NET'!$B$6:$F$130,5,FALSE)="","",(VLOOKUP($B40,'S 2 H NET'!$B$6:$F$130,5,FALSE)))</f>
        <v>32</v>
      </c>
      <c r="J40" s="51">
        <f>IF(I40="","",SUM(H40:I40))</f>
        <v>42</v>
      </c>
      <c r="K40" s="36">
        <f>IF(VLOOKUP($B40,'S 2 H BRUT'!$B$6:$G$130,6,FALSE)="","",(VLOOKUP($B40,'S 2 H BRUT'!$B$6:$G$130,6,FALSE)))</f>
        <v>8</v>
      </c>
      <c r="L40" s="36">
        <f>IF(VLOOKUP($B40,'S 2 H NET'!$B$6:$G$130,6,FALSE)="","",(VLOOKUP($B40,'S 2 H NET'!$B$6:$G$130,6,FALSE)))</f>
        <v>26</v>
      </c>
      <c r="M40" s="51">
        <f>IF(L40="","",SUM(K40:L40))</f>
        <v>34</v>
      </c>
      <c r="N40" s="36">
        <f>IF(VLOOKUP($B40,'S 2 H BRUT'!$B$6:$H$130,7,FALSE)="","",(VLOOKUP($B40,'S 2 H BRUT'!$B$6:$H$130,7,FALSE)))</f>
        <v>13</v>
      </c>
      <c r="O40" s="36">
        <f>IF(VLOOKUP($B40,'S 2 H NET'!$B$6:$H$130,7,FALSE)="","",(VLOOKUP($B40,'S 2 H NET'!$B$6:$H$130,7,FALSE)))</f>
        <v>35</v>
      </c>
      <c r="P40" s="51">
        <f>IF(O40="","",SUM(N40:O40))</f>
        <v>48</v>
      </c>
      <c r="Q40" s="36">
        <f>IF(VLOOKUP($B40,'S 2 H BRUT'!$B$6:$J$130,8,FALSE)="","",(VLOOKUP($B40,'S 2 H BRUT'!$B$6:$J$130,8,FALSE)))</f>
        <v>14</v>
      </c>
      <c r="R40" s="36">
        <f>IF(VLOOKUP($B40,'S 2 H NET'!$B$6:$J$130,8,FALSE)="","",(VLOOKUP($B40,'S 2 H NET'!$B$6:$J$130,8,FALSE)))</f>
        <v>31</v>
      </c>
      <c r="S40" s="51">
        <f>IF(R40="","",SUM(Q40:R40))</f>
        <v>45</v>
      </c>
      <c r="T40" s="36">
        <f>IF(VLOOKUP($B40,'S 2 H BRUT'!$B$6:$J$130,9,FALSE)="","",(VLOOKUP($B40,'S 2 H BRUT'!$B$6:$J$130,9,FALSE)))</f>
        <v>7</v>
      </c>
      <c r="U40" s="36">
        <f>IF(VLOOKUP($B40,'S 2 H NET'!$B$6:$J$130,9,FALSE)="","",(VLOOKUP($B40,'S 2 H NET'!$B$6:$J$130,9,FALSE)))</f>
        <v>23</v>
      </c>
      <c r="V40" s="51">
        <f>IF(U40="","",SUM(T40:U40))</f>
        <v>30</v>
      </c>
      <c r="W40" s="36" t="str">
        <f>IF(VLOOKUP($B40,'S 2 H BRUT'!$B$6:$M$130,10,FALSE)="","",(VLOOKUP($B40,'S 2 H BRUT'!$B$6:$M$130,10,FALSE)))</f>
        <v/>
      </c>
      <c r="X40" s="36" t="str">
        <f>IF(VLOOKUP($B40,'S 2 H NET'!$B$6:$M$130,10,FALSE)="","",(VLOOKUP($B40,'S 2 H NET'!$B$6:$M$130,10,FALSE)))</f>
        <v/>
      </c>
      <c r="Y40" s="51" t="str">
        <f>IF(X40="","",SUM(W40:X40))</f>
        <v/>
      </c>
      <c r="Z40" s="36">
        <f>IF(VLOOKUP($B40,'S 2 H BRUT'!$B$6:$L$130,11,FALSE)="","",(VLOOKUP($B40,'S 2 H BRUT'!$B$6:$L$130,11,FALSE)))</f>
        <v>12</v>
      </c>
      <c r="AA40" s="36">
        <f>IF(VLOOKUP($B40,'S 2 H NET'!$B$6:$L$130,11,FALSE)="","",(VLOOKUP($B40,'S 2 H NET'!$B$6:$L$130,11,FALSE)))</f>
        <v>34</v>
      </c>
      <c r="AB40" s="51">
        <f>IF(AA40="","",SUM(Z40:AA40))</f>
        <v>46</v>
      </c>
      <c r="AC40" s="36" t="str">
        <f>IF(VLOOKUP($B40,'S 2 H BRUT'!$B$6:$M$130,12,FALSE)="","",(VLOOKUP($B40,'S 2 H BRUT'!$B$6:$M$130,12,FALSE)))</f>
        <v/>
      </c>
      <c r="AD40" s="36" t="str">
        <f>IF(VLOOKUP($B40,'S 2 H NET'!$B$6:$M$130,12,FALSE)="","",(VLOOKUP($B40,'S 2 H NET'!$B$6:$M$130,12,FALSE)))</f>
        <v/>
      </c>
      <c r="AE40" s="51" t="str">
        <f>IF(AD40="","",SUM(AC40:AD40))</f>
        <v/>
      </c>
      <c r="AF40" s="36" t="str">
        <f>IF(VLOOKUP($B40,'S 2 H BRUT'!$B$6:$N$130,13,FALSE)="","",(VLOOKUP($B40,'S 2 H BRUT'!$B$6:$N$130,13,FALSE)))</f>
        <v/>
      </c>
      <c r="AG40" s="36" t="str">
        <f>IF(VLOOKUP($B40,'S 2 H NET'!$B$6:$N$130,13,FALSE)="","",(VLOOKUP($B40,'S 2 H NET'!$B$6:$N$130,13,FALSE)))</f>
        <v/>
      </c>
      <c r="AH40" s="51" t="str">
        <f>IF(AG40="","",SUM(AF40:AG40))</f>
        <v/>
      </c>
      <c r="AI40" s="51">
        <f>SUM(G40,J40,M40,P40,S40,V40,Y40,AB40,AE40,AH40)</f>
        <v>245</v>
      </c>
      <c r="AJ40" s="52">
        <f>+COUNT(G40,J40,M40,P40,S40,V40,Y40,AB40,AE40,AH40)</f>
        <v>6</v>
      </c>
      <c r="AK40" s="52">
        <f>IF(AJ40&lt;6,0,+SMALL(($G40,$J40,$M40,$P40,$S40,$V40,$Y40,$AB40,$AE40,$AH40),1))</f>
        <v>30</v>
      </c>
      <c r="AL40" s="52">
        <f>IF(AJ40&lt;7,0,+SMALL(($G40,$J40,$M40,$P40,$S40,$V40,$Y40,$AB40,$AE40,$AH40),2))</f>
        <v>0</v>
      </c>
      <c r="AM40" s="52">
        <f>IF(AJ40&lt;8,0,+SMALL(($G40,$J40,$M40,$P40,$S40,$V40,$Y40,$AB40,$AE40,$AH40),3))</f>
        <v>0</v>
      </c>
      <c r="AN40" s="52">
        <f>IF(AJ40&lt;9,0,+SMALL(($G40,$J40,$M40,$P40,$S40,$V40,$Y40,$AB40,$AE40,$AH40),4))</f>
        <v>0</v>
      </c>
      <c r="AO40" s="52">
        <f>AI40-AK40-AL40-AM40-AN40</f>
        <v>215</v>
      </c>
      <c r="AP40" s="20">
        <f>RANK(AO40,$AO$6:$AO$130,0)</f>
        <v>35</v>
      </c>
    </row>
    <row r="41" spans="2:42" ht="14.4">
      <c r="B41" s="48" t="s">
        <v>36</v>
      </c>
      <c r="C41" s="49"/>
      <c r="D41" s="53" t="s">
        <v>22</v>
      </c>
      <c r="E41" s="36">
        <f>IF(VLOOKUP($B41,'S 2 H BRUT'!$B$6:$E$130,4,FALSE)="","",(VLOOKUP($B41,'S 2 H BRUT'!$B$6:$E$130,4,FALSE)))</f>
        <v>8</v>
      </c>
      <c r="F41" s="36">
        <f>IF(VLOOKUP($B41,'S 2 H NET'!$B$6:E$130,4,FALSE)="","",(VLOOKUP($B41,'S 2 H NET'!$B$6:$E$130,4,FALSE)))</f>
        <v>30</v>
      </c>
      <c r="G41" s="51">
        <f>IF(F41="","",SUM(E41:F41))</f>
        <v>38</v>
      </c>
      <c r="H41" s="36">
        <f>IF(VLOOKUP($B41,'S 2 H BRUT'!$B$6:$F$130,5,FALSE)="","",(VLOOKUP($B41,'S 2 H BRUT'!$B$6:$F$130,5,FALSE)))</f>
        <v>6</v>
      </c>
      <c r="I41" s="36">
        <f>IF(VLOOKUP($B41,'S 2 H NET'!$B$6:$F$130,5,FALSE)="","",(VLOOKUP($B41,'S 2 H NET'!$B$6:$F$130,5,FALSE)))</f>
        <v>30</v>
      </c>
      <c r="J41" s="51">
        <f>IF(I41="","",SUM(H41:I41))</f>
        <v>36</v>
      </c>
      <c r="K41" s="36">
        <f>IF(VLOOKUP($B41,'S 2 H BRUT'!$B$6:$G$130,6,FALSE)="","",(VLOOKUP($B41,'S 2 H BRUT'!$B$6:$G$130,6,FALSE)))</f>
        <v>6</v>
      </c>
      <c r="L41" s="36">
        <f>IF(VLOOKUP($B41,'S 2 H NET'!$B$6:$G$130,6,FALSE)="","",(VLOOKUP($B41,'S 2 H NET'!$B$6:$G$130,6,FALSE)))</f>
        <v>27</v>
      </c>
      <c r="M41" s="51">
        <f>IF(L41="","",SUM(K41:L41))</f>
        <v>33</v>
      </c>
      <c r="N41" s="36" t="str">
        <f>IF(VLOOKUP($B41,'S 2 H BRUT'!$B$6:$H$130,7,FALSE)="","",(VLOOKUP($B41,'S 2 H BRUT'!$B$6:$H$130,7,FALSE)))</f>
        <v/>
      </c>
      <c r="O41" s="36" t="str">
        <f>IF(VLOOKUP($B41,'S 2 H NET'!$B$6:$H$130,7,FALSE)="","",(VLOOKUP($B41,'S 2 H NET'!$B$6:$H$130,7,FALSE)))</f>
        <v/>
      </c>
      <c r="P41" s="51" t="str">
        <f>IF(O41="","",SUM(N41:O41))</f>
        <v/>
      </c>
      <c r="Q41" s="36">
        <f>IF(VLOOKUP($B41,'S 2 H BRUT'!$B$6:$J$130,8,FALSE)="","",(VLOOKUP($B41,'S 2 H BRUT'!$B$6:$J$130,8,FALSE)))</f>
        <v>8</v>
      </c>
      <c r="R41" s="36">
        <f>IF(VLOOKUP($B41,'S 2 H NET'!$B$6:$J$130,8,FALSE)="","",(VLOOKUP($B41,'S 2 H NET'!$B$6:$J$130,8,FALSE)))</f>
        <v>28</v>
      </c>
      <c r="S41" s="51">
        <f>IF(R41="","",SUM(Q41:R41))</f>
        <v>36</v>
      </c>
      <c r="T41" s="36">
        <f>IF(VLOOKUP($B41,'S 2 H BRUT'!$B$6:$J$130,9,FALSE)="","",(VLOOKUP($B41,'S 2 H BRUT'!$B$6:$J$130,9,FALSE)))</f>
        <v>10</v>
      </c>
      <c r="U41" s="36">
        <f>IF(VLOOKUP($B41,'S 2 H NET'!$B$6:$J$130,9,FALSE)="","",(VLOOKUP($B41,'S 2 H NET'!$B$6:$J$130,9,FALSE)))</f>
        <v>30</v>
      </c>
      <c r="V41" s="51">
        <f>IF(U41="","",SUM(T41:U41))</f>
        <v>40</v>
      </c>
      <c r="W41" s="36" t="str">
        <f>IF(VLOOKUP($B41,'S 2 H BRUT'!$B$6:$M$130,10,FALSE)="","",(VLOOKUP($B41,'S 2 H BRUT'!$B$6:$M$130,10,FALSE)))</f>
        <v/>
      </c>
      <c r="X41" s="36" t="str">
        <f>IF(VLOOKUP($B41,'S 2 H NET'!$B$6:$M$130,10,FALSE)="","",(VLOOKUP($B41,'S 2 H NET'!$B$6:$M$130,10,FALSE)))</f>
        <v/>
      </c>
      <c r="Y41" s="51" t="str">
        <f>IF(X41="","",SUM(W41:X41))</f>
        <v/>
      </c>
      <c r="Z41" s="36">
        <f>IF(VLOOKUP($B41,'S 2 H BRUT'!$B$6:$L$130,11,FALSE)="","",(VLOOKUP($B41,'S 2 H BRUT'!$B$6:$L$130,11,FALSE)))</f>
        <v>13</v>
      </c>
      <c r="AA41" s="36">
        <f>IF(VLOOKUP($B41,'S 2 H NET'!$B$6:$L$130,11,FALSE)="","",(VLOOKUP($B41,'S 2 H NET'!$B$6:$L$130,11,FALSE)))</f>
        <v>36</v>
      </c>
      <c r="AB41" s="51">
        <f>IF(AA41="","",SUM(Z41:AA41))</f>
        <v>49</v>
      </c>
      <c r="AC41" s="36">
        <f>IF(VLOOKUP($B41,'S 2 H BRUT'!$B$6:$M$130,12,FALSE)="","",(VLOOKUP($B41,'S 2 H BRUT'!$B$6:$M$130,12,FALSE)))</f>
        <v>14</v>
      </c>
      <c r="AD41" s="36">
        <f>IF(VLOOKUP($B41,'S 2 H NET'!$B$6:$M$130,12,FALSE)="","",(VLOOKUP($B41,'S 2 H NET'!$B$6:$M$130,12,FALSE)))</f>
        <v>36</v>
      </c>
      <c r="AE41" s="51">
        <f>IF(AD41="","",SUM(AC41:AD41))</f>
        <v>50</v>
      </c>
      <c r="AF41" s="36" t="str">
        <f>IF(VLOOKUP($B41,'S 2 H BRUT'!$B$6:$N$130,13,FALSE)="","",(VLOOKUP($B41,'S 2 H BRUT'!$B$6:$N$130,13,FALSE)))</f>
        <v/>
      </c>
      <c r="AG41" s="36" t="str">
        <f>IF(VLOOKUP($B41,'S 2 H NET'!$B$6:$N$130,13,FALSE)="","",(VLOOKUP($B41,'S 2 H NET'!$B$6:$N$130,13,FALSE)))</f>
        <v/>
      </c>
      <c r="AH41" s="51" t="str">
        <f>IF(AG41="","",SUM(AF41:AG41))</f>
        <v/>
      </c>
      <c r="AI41" s="51">
        <f>SUM(G41,J41,M41,P41,S41,V41,Y41,AB41,AE41,AH41)</f>
        <v>282</v>
      </c>
      <c r="AJ41" s="52">
        <f>+COUNT(G41,J41,M41,P41,S41,V41,Y41,AB41,AE41,AH41)</f>
        <v>7</v>
      </c>
      <c r="AK41" s="52">
        <f>IF(AJ41&lt;6,0,+SMALL(($G41,$J41,$M41,$P41,$S41,$V41,$Y41,$AB41,$AE41,$AH41),1))</f>
        <v>33</v>
      </c>
      <c r="AL41" s="52">
        <f>IF(AJ41&lt;7,0,+SMALL(($G41,$J41,$M41,$P41,$S41,$V41,$Y41,$AB41,$AE41,$AH41),2))</f>
        <v>36</v>
      </c>
      <c r="AM41" s="52">
        <f>IF(AJ41&lt;8,0,+SMALL(($G41,$J41,$M41,$P41,$S41,$V41,$Y41,$AB41,$AE41,$AH41),3))</f>
        <v>0</v>
      </c>
      <c r="AN41" s="52">
        <f>IF(AJ41&lt;9,0,+SMALL(($G41,$J41,$M41,$P41,$S41,$V41,$Y41,$AB41,$AE41,$AH41),4))</f>
        <v>0</v>
      </c>
      <c r="AO41" s="52">
        <f>AI41-AK41-AL41-AM41-AN41</f>
        <v>213</v>
      </c>
      <c r="AP41" s="20">
        <f>RANK(AO41,$AO$6:$AO$130,0)</f>
        <v>36</v>
      </c>
    </row>
    <row r="42" spans="2:42" ht="14.4">
      <c r="B42" s="48" t="s">
        <v>148</v>
      </c>
      <c r="C42" s="36"/>
      <c r="D42" s="78" t="s">
        <v>11</v>
      </c>
      <c r="E42" s="36" t="str">
        <f>IF(VLOOKUP($B42,'S 2 H BRUT'!$B$6:$E$130,4,FALSE)="","",(VLOOKUP($B42,'S 2 H BRUT'!$B$6:$E$130,4,FALSE)))</f>
        <v/>
      </c>
      <c r="F42" s="36" t="str">
        <f>IF(VLOOKUP($B42,'S 2 H NET'!$B$6:E$130,4,FALSE)="","",(VLOOKUP($B42,'S 2 H NET'!$B$6:$E$130,4,FALSE)))</f>
        <v/>
      </c>
      <c r="G42" s="51" t="str">
        <f>IF(F42="","",SUM(E42:F42))</f>
        <v/>
      </c>
      <c r="H42" s="36">
        <f>IF(VLOOKUP($B42,'S 2 H BRUT'!$B$6:$F$130,5,FALSE)="","",(VLOOKUP($B42,'S 2 H BRUT'!$B$6:$F$130,5,FALSE)))</f>
        <v>10</v>
      </c>
      <c r="I42" s="36">
        <f>IF(VLOOKUP($B42,'S 2 H NET'!$B$6:$F$130,5,FALSE)="","",(VLOOKUP($B42,'S 2 H NET'!$B$6:$F$130,5,FALSE)))</f>
        <v>25</v>
      </c>
      <c r="J42" s="51">
        <f>IF(I42="","",SUM(H42:I42))</f>
        <v>35</v>
      </c>
      <c r="K42" s="36">
        <f>IF(VLOOKUP($B42,'S 2 H BRUT'!$B$6:$G$130,6,FALSE)="","",(VLOOKUP($B42,'S 2 H BRUT'!$B$6:$G$130,6,FALSE)))</f>
        <v>7</v>
      </c>
      <c r="L42" s="36">
        <f>IF(VLOOKUP($B42,'S 2 H NET'!$B$6:$G$130,6,FALSE)="","",(VLOOKUP($B42,'S 2 H NET'!$B$6:$G$130,6,FALSE)))</f>
        <v>28</v>
      </c>
      <c r="M42" s="51">
        <f>IF(L42="","",SUM(K42:L42))</f>
        <v>35</v>
      </c>
      <c r="N42" s="36">
        <f>IF(VLOOKUP($B42,'S 2 H BRUT'!$B$6:$H$130,7,FALSE)="","",(VLOOKUP($B42,'S 2 H BRUT'!$B$6:$H$130,7,FALSE)))</f>
        <v>8</v>
      </c>
      <c r="O42" s="36">
        <f>IF(VLOOKUP($B42,'S 2 H NET'!$B$6:$H$130,7,FALSE)="","",(VLOOKUP($B42,'S 2 H NET'!$B$6:$H$130,7,FALSE)))</f>
        <v>30</v>
      </c>
      <c r="P42" s="51">
        <f>IF(O42="","",SUM(N42:O42))</f>
        <v>38</v>
      </c>
      <c r="Q42" s="36">
        <f>IF(VLOOKUP($B42,'S 2 H BRUT'!$B$6:$J$130,8,FALSE)="","",(VLOOKUP($B42,'S 2 H BRUT'!$B$6:$J$130,8,FALSE)))</f>
        <v>14</v>
      </c>
      <c r="R42" s="36">
        <f>IF(VLOOKUP($B42,'S 2 H NET'!$B$6:$J$130,8,FALSE)="","",(VLOOKUP($B42,'S 2 H NET'!$B$6:$J$130,8,FALSE)))</f>
        <v>36</v>
      </c>
      <c r="S42" s="51">
        <f>IF(R42="","",SUM(Q42:R42))</f>
        <v>50</v>
      </c>
      <c r="T42" s="36" t="str">
        <f>IF(VLOOKUP($B42,'S 2 H BRUT'!$B$6:$J$130,9,FALSE)="","",(VLOOKUP($B42,'S 2 H BRUT'!$B$6:$J$130,9,FALSE)))</f>
        <v/>
      </c>
      <c r="U42" s="36" t="str">
        <f>IF(VLOOKUP($B42,'S 2 H NET'!$B$6:$J$130,9,FALSE)="","",(VLOOKUP($B42,'S 2 H NET'!$B$6:$J$130,9,FALSE)))</f>
        <v/>
      </c>
      <c r="V42" s="51" t="str">
        <f>IF(U42="","",SUM(T42:U42))</f>
        <v/>
      </c>
      <c r="W42" s="36" t="str">
        <f>IF(VLOOKUP($B42,'S 2 H BRUT'!$B$6:$M$130,10,FALSE)="","",(VLOOKUP($B42,'S 2 H BRUT'!$B$6:$M$130,10,FALSE)))</f>
        <v/>
      </c>
      <c r="X42" s="36" t="str">
        <f>IF(VLOOKUP($B42,'S 2 H NET'!$B$6:$M$130,10,FALSE)="","",(VLOOKUP($B42,'S 2 H NET'!$B$6:$M$130,10,FALSE)))</f>
        <v/>
      </c>
      <c r="Y42" s="51" t="str">
        <f>IF(X42="","",SUM(W42:X42))</f>
        <v/>
      </c>
      <c r="Z42" s="36">
        <f>IF(VLOOKUP($B42,'S 2 H BRUT'!$B$6:$L$130,11,FALSE)="","",(VLOOKUP($B42,'S 2 H BRUT'!$B$6:$L$130,11,FALSE)))</f>
        <v>15</v>
      </c>
      <c r="AA42" s="36">
        <f>IF(VLOOKUP($B42,'S 2 H NET'!$B$6:$L$130,11,FALSE)="","",(VLOOKUP($B42,'S 2 H NET'!$B$6:$L$130,11,FALSE)))</f>
        <v>37</v>
      </c>
      <c r="AB42" s="51">
        <f>IF(AA42="","",SUM(Z42:AA42))</f>
        <v>52</v>
      </c>
      <c r="AC42" s="36" t="str">
        <f>IF(VLOOKUP($B42,'S 2 H BRUT'!$B$6:$M$130,12,FALSE)="","",(VLOOKUP($B42,'S 2 H BRUT'!$B$6:$M$130,12,FALSE)))</f>
        <v/>
      </c>
      <c r="AD42" s="36" t="str">
        <f>IF(VLOOKUP($B42,'S 2 H NET'!$B$6:$M$130,12,FALSE)="","",(VLOOKUP($B42,'S 2 H NET'!$B$6:$M$130,12,FALSE)))</f>
        <v/>
      </c>
      <c r="AE42" s="51" t="str">
        <f>IF(AD42="","",SUM(AC42:AD42))</f>
        <v/>
      </c>
      <c r="AF42" s="36" t="str">
        <f>IF(VLOOKUP($B42,'S 2 H BRUT'!$B$6:$N$130,13,FALSE)="","",(VLOOKUP($B42,'S 2 H BRUT'!$B$6:$N$130,13,FALSE)))</f>
        <v/>
      </c>
      <c r="AG42" s="36" t="str">
        <f>IF(VLOOKUP($B42,'S 2 H NET'!$B$6:$N$130,13,FALSE)="","",(VLOOKUP($B42,'S 2 H NET'!$B$6:$N$130,13,FALSE)))</f>
        <v/>
      </c>
      <c r="AH42" s="51" t="str">
        <f>IF(AG42="","",SUM(AF42:AG42))</f>
        <v/>
      </c>
      <c r="AI42" s="51">
        <f>SUM(G42,J42,M42,P42,S42,V42,Y42,AB42,AE42,AH42)</f>
        <v>210</v>
      </c>
      <c r="AJ42" s="52">
        <f>+COUNT(G42,J42,M42,P42,S42,V42,Y42,AB42,AE42,AH42)</f>
        <v>5</v>
      </c>
      <c r="AK42" s="52">
        <f>IF(AJ42&lt;6,0,+SMALL(($G42,$J42,$M42,$P42,$S42,$V42,$Y42,$AB42,$AE42,$AH42),1))</f>
        <v>0</v>
      </c>
      <c r="AL42" s="52">
        <f>IF(AJ42&lt;7,0,+SMALL(($G42,$J42,$M42,$P42,$S42,$V42,$Y42,$AB42,$AE42,$AH42),2))</f>
        <v>0</v>
      </c>
      <c r="AM42" s="52">
        <f>IF(AJ42&lt;8,0,+SMALL(($G42,$J42,$M42,$P42,$S42,$V42,$Y42,$AB42,$AE42,$AH42),3))</f>
        <v>0</v>
      </c>
      <c r="AN42" s="52">
        <f>IF(AJ42&lt;9,0,+SMALL(($G42,$J42,$M42,$P42,$S42,$V42,$Y42,$AB42,$AE42,$AH42),4))</f>
        <v>0</v>
      </c>
      <c r="AO42" s="52">
        <f>AI42-AK42-AL42-AM42-AN42</f>
        <v>210</v>
      </c>
      <c r="AP42" s="20">
        <f>RANK(AO42,$AO$6:$AO$130,0)</f>
        <v>37</v>
      </c>
    </row>
    <row r="43" spans="2:42" ht="14.4">
      <c r="B43" s="48" t="s">
        <v>34</v>
      </c>
      <c r="C43" s="49"/>
      <c r="D43" s="75" t="s">
        <v>109</v>
      </c>
      <c r="E43" s="36">
        <f>IF(VLOOKUP($B43,'S 2 H BRUT'!$B$6:$E$130,4,FALSE)="","",(VLOOKUP($B43,'S 2 H BRUT'!$B$6:$E$130,4,FALSE)))</f>
        <v>7</v>
      </c>
      <c r="F43" s="36">
        <f>IF(VLOOKUP($B43,'S 2 H NET'!$B$6:E$130,4,FALSE)="","",(VLOOKUP($B43,'S 2 H NET'!$B$6:$E$130,4,FALSE)))</f>
        <v>23</v>
      </c>
      <c r="G43" s="51">
        <f>IF(F43="","",SUM(E43:F43))</f>
        <v>30</v>
      </c>
      <c r="H43" s="36">
        <f>IF(VLOOKUP($B43,'S 2 H BRUT'!$B$6:$F$130,5,FALSE)="","",(VLOOKUP($B43,'S 2 H BRUT'!$B$6:$F$130,5,FALSE)))</f>
        <v>10</v>
      </c>
      <c r="I43" s="36">
        <f>IF(VLOOKUP($B43,'S 2 H NET'!$B$6:$F$130,5,FALSE)="","",(VLOOKUP($B43,'S 2 H NET'!$B$6:$F$130,5,FALSE)))</f>
        <v>32</v>
      </c>
      <c r="J43" s="51">
        <f>IF(I43="","",SUM(H43:I43))</f>
        <v>42</v>
      </c>
      <c r="K43" s="36">
        <f>IF(VLOOKUP($B43,'S 2 H BRUT'!$B$6:$G$130,6,FALSE)="","",(VLOOKUP($B43,'S 2 H BRUT'!$B$6:$G$130,6,FALSE)))</f>
        <v>6</v>
      </c>
      <c r="L43" s="36">
        <f>IF(VLOOKUP($B43,'S 2 H NET'!$B$6:$G$130,6,FALSE)="","",(VLOOKUP($B43,'S 2 H NET'!$B$6:$G$130,6,FALSE)))</f>
        <v>30</v>
      </c>
      <c r="M43" s="51">
        <f>IF(L43="","",SUM(K43:L43))</f>
        <v>36</v>
      </c>
      <c r="N43" s="36">
        <f>IF(VLOOKUP($B43,'S 2 H BRUT'!$B$6:$H$130,7,FALSE)="","",(VLOOKUP($B43,'S 2 H BRUT'!$B$6:$H$130,7,FALSE)))</f>
        <v>2</v>
      </c>
      <c r="O43" s="36">
        <f>IF(VLOOKUP($B43,'S 2 H NET'!$B$6:$H$130,7,FALSE)="","",(VLOOKUP($B43,'S 2 H NET'!$B$6:$H$130,7,FALSE)))</f>
        <v>22</v>
      </c>
      <c r="P43" s="51">
        <f>IF(O43="","",SUM(N43:O43))</f>
        <v>24</v>
      </c>
      <c r="Q43" s="36">
        <f>IF(VLOOKUP($B43,'S 2 H BRUT'!$B$6:$J$130,8,FALSE)="","",(VLOOKUP($B43,'S 2 H BRUT'!$B$6:$J$130,8,FALSE)))</f>
        <v>12</v>
      </c>
      <c r="R43" s="36">
        <f>IF(VLOOKUP($B43,'S 2 H NET'!$B$6:$J$130,8,FALSE)="","",(VLOOKUP($B43,'S 2 H NET'!$B$6:$J$130,8,FALSE)))</f>
        <v>35</v>
      </c>
      <c r="S43" s="51">
        <f>IF(R43="","",SUM(Q43:R43))</f>
        <v>47</v>
      </c>
      <c r="T43" s="36">
        <f>IF(VLOOKUP($B43,'S 2 H BRUT'!$B$6:$J$130,9,FALSE)="","",(VLOOKUP($B43,'S 2 H BRUT'!$B$6:$J$130,9,FALSE)))</f>
        <v>6</v>
      </c>
      <c r="U43" s="36">
        <f>IF(VLOOKUP($B43,'S 2 H NET'!$B$6:$J$130,9,FALSE)="","",(VLOOKUP($B43,'S 2 H NET'!$B$6:$J$130,9,FALSE)))</f>
        <v>22</v>
      </c>
      <c r="V43" s="51">
        <f>IF(U43="","",SUM(T43:U43))</f>
        <v>28</v>
      </c>
      <c r="W43" s="36" t="str">
        <f>IF(VLOOKUP($B43,'S 2 H BRUT'!$B$6:$M$130,10,FALSE)="","",(VLOOKUP($B43,'S 2 H BRUT'!$B$6:$M$130,10,FALSE)))</f>
        <v/>
      </c>
      <c r="X43" s="36" t="str">
        <f>IF(VLOOKUP($B43,'S 2 H NET'!$B$6:$M$130,10,FALSE)="","",(VLOOKUP($B43,'S 2 H NET'!$B$6:$M$130,10,FALSE)))</f>
        <v/>
      </c>
      <c r="Y43" s="51" t="str">
        <f>IF(X43="","",SUM(W43:X43))</f>
        <v/>
      </c>
      <c r="Z43" s="36">
        <f>IF(VLOOKUP($B43,'S 2 H BRUT'!$B$6:$L$130,11,FALSE)="","",(VLOOKUP($B43,'S 2 H BRUT'!$B$6:$L$130,11,FALSE)))</f>
        <v>11</v>
      </c>
      <c r="AA43" s="36">
        <f>IF(VLOOKUP($B43,'S 2 H NET'!$B$6:$L$130,11,FALSE)="","",(VLOOKUP($B43,'S 2 H NET'!$B$6:$L$130,11,FALSE)))</f>
        <v>34</v>
      </c>
      <c r="AB43" s="51">
        <f>IF(AA43="","",SUM(Z43:AA43))</f>
        <v>45</v>
      </c>
      <c r="AC43" s="36">
        <f>IF(VLOOKUP($B43,'S 2 H BRUT'!$B$6:$M$130,12,FALSE)="","",(VLOOKUP($B43,'S 2 H BRUT'!$B$6:$M$130,12,FALSE)))</f>
        <v>9</v>
      </c>
      <c r="AD43" s="36">
        <f>IF(VLOOKUP($B43,'S 2 H NET'!$B$6:$M$130,12,FALSE)="","",(VLOOKUP($B43,'S 2 H NET'!$B$6:$M$130,12,FALSE)))</f>
        <v>26</v>
      </c>
      <c r="AE43" s="51">
        <f>IF(AD43="","",SUM(AC43:AD43))</f>
        <v>35</v>
      </c>
      <c r="AF43" s="36" t="str">
        <f>IF(VLOOKUP($B43,'S 2 H BRUT'!$B$6:$N$130,13,FALSE)="","",(VLOOKUP($B43,'S 2 H BRUT'!$B$6:$N$130,13,FALSE)))</f>
        <v/>
      </c>
      <c r="AG43" s="36" t="str">
        <f>IF(VLOOKUP($B43,'S 2 H NET'!$B$6:$N$130,13,FALSE)="","",(VLOOKUP($B43,'S 2 H NET'!$B$6:$N$130,13,FALSE)))</f>
        <v/>
      </c>
      <c r="AH43" s="51" t="str">
        <f>IF(AG43="","",SUM(AF43:AG43))</f>
        <v/>
      </c>
      <c r="AI43" s="51">
        <f>SUM(G43,J43,M43,P43,S43,V43,Y43,AB43,AE43,AH43)</f>
        <v>287</v>
      </c>
      <c r="AJ43" s="52">
        <f>+COUNT(G43,J43,M43,P43,S43,V43,Y43,AB43,AE43,AH43)</f>
        <v>8</v>
      </c>
      <c r="AK43" s="52">
        <f>IF(AJ43&lt;6,0,+SMALL(($G43,$J43,$M43,$P43,$S43,$V43,$Y43,$AB43,$AE43,$AH43),1))</f>
        <v>24</v>
      </c>
      <c r="AL43" s="52">
        <f>IF(AJ43&lt;7,0,+SMALL(($G43,$J43,$M43,$P43,$S43,$V43,$Y43,$AB43,$AE43,$AH43),2))</f>
        <v>28</v>
      </c>
      <c r="AM43" s="52">
        <f>IF(AJ43&lt;8,0,+SMALL(($G43,$J43,$M43,$P43,$S43,$V43,$Y43,$AB43,$AE43,$AH43),3))</f>
        <v>30</v>
      </c>
      <c r="AN43" s="52">
        <f>IF(AJ43&lt;9,0,+SMALL(($G43,$J43,$M43,$P43,$S43,$V43,$Y43,$AB43,$AE43,$AH43),4))</f>
        <v>0</v>
      </c>
      <c r="AO43" s="52">
        <f>AI43-AK43-AL43-AM43-AN43</f>
        <v>205</v>
      </c>
      <c r="AP43" s="20">
        <f>RANK(AO43,$AO$6:$AO$130,0)</f>
        <v>38</v>
      </c>
    </row>
    <row r="44" spans="2:42" ht="14.4">
      <c r="B44" s="48" t="s">
        <v>199</v>
      </c>
      <c r="C44" s="36"/>
      <c r="D44" s="44" t="s">
        <v>48</v>
      </c>
      <c r="E44" s="36">
        <f>IF(VLOOKUP($B44,'S 2 H BRUT'!$B$6:$E$130,4,FALSE)="","",(VLOOKUP($B44,'S 2 H BRUT'!$B$6:$E$130,4,FALSE)))</f>
        <v>13</v>
      </c>
      <c r="F44" s="36">
        <f>IF(VLOOKUP($B44,'S 2 H NET'!$B$6:E$130,4,FALSE)="","",(VLOOKUP($B44,'S 2 H NET'!$B$6:$E$130,4,FALSE)))</f>
        <v>43</v>
      </c>
      <c r="G44" s="51">
        <f>IF(F44="","",SUM(E44:F44))</f>
        <v>56</v>
      </c>
      <c r="H44" s="36" t="str">
        <f>IF(VLOOKUP($B44,'S 2 H BRUT'!$B$6:$F$130,5,FALSE)="","",(VLOOKUP($B44,'S 2 H BRUT'!$B$6:$F$130,5,FALSE)))</f>
        <v/>
      </c>
      <c r="I44" s="36" t="str">
        <f>IF(VLOOKUP($B44,'S 2 H NET'!$B$6:$F$130,5,FALSE)="","",(VLOOKUP($B44,'S 2 H NET'!$B$6:$F$130,5,FALSE)))</f>
        <v/>
      </c>
      <c r="J44" s="51" t="str">
        <f>IF(I44="","",SUM(H44:I44))</f>
        <v/>
      </c>
      <c r="K44" s="36">
        <f>IF(VLOOKUP($B44,'S 2 H BRUT'!$B$6:$G$130,6,FALSE)="","",(VLOOKUP($B44,'S 2 H BRUT'!$B$6:$G$130,6,FALSE)))</f>
        <v>7</v>
      </c>
      <c r="L44" s="36">
        <f>IF(VLOOKUP($B44,'S 2 H NET'!$B$6:$G$130,6,FALSE)="","",(VLOOKUP($B44,'S 2 H NET'!$B$6:$G$130,6,FALSE)))</f>
        <v>28</v>
      </c>
      <c r="M44" s="51">
        <f>IF(L44="","",SUM(K44:L44))</f>
        <v>35</v>
      </c>
      <c r="N44" s="36" t="str">
        <f>IF(VLOOKUP($B44,'S 2 H BRUT'!$B$6:$H$130,7,FALSE)="","",(VLOOKUP($B44,'S 2 H BRUT'!$B$6:$H$130,7,FALSE)))</f>
        <v/>
      </c>
      <c r="O44" s="36" t="str">
        <f>IF(VLOOKUP($B44,'S 2 H NET'!$B$6:$H$130,7,FALSE)="","",(VLOOKUP($B44,'S 2 H NET'!$B$6:$H$130,7,FALSE)))</f>
        <v/>
      </c>
      <c r="P44" s="51" t="str">
        <f>IF(O44="","",SUM(N44:O44))</f>
        <v/>
      </c>
      <c r="Q44" s="36" t="str">
        <f>IF(VLOOKUP($B44,'S 2 H BRUT'!$B$6:$J$130,8,FALSE)="","",(VLOOKUP($B44,'S 2 H BRUT'!$B$6:$J$130,8,FALSE)))</f>
        <v/>
      </c>
      <c r="R44" s="36" t="str">
        <f>IF(VLOOKUP($B44,'S 2 H NET'!$B$6:$J$130,8,FALSE)="","",(VLOOKUP($B44,'S 2 H NET'!$B$6:$J$130,8,FALSE)))</f>
        <v/>
      </c>
      <c r="S44" s="51" t="str">
        <f>IF(R44="","",SUM(Q44:R44))</f>
        <v/>
      </c>
      <c r="T44" s="36" t="str">
        <f>IF(VLOOKUP($B44,'S 2 H BRUT'!$B$6:$J$130,9,FALSE)="","",(VLOOKUP($B44,'S 2 H BRUT'!$B$6:$J$130,9,FALSE)))</f>
        <v/>
      </c>
      <c r="U44" s="36" t="str">
        <f>IF(VLOOKUP($B44,'S 2 H NET'!$B$6:$J$130,9,FALSE)="","",(VLOOKUP($B44,'S 2 H NET'!$B$6:$J$130,9,FALSE)))</f>
        <v/>
      </c>
      <c r="V44" s="51" t="str">
        <f>IF(U44="","",SUM(T44:U44))</f>
        <v/>
      </c>
      <c r="W44" s="36">
        <f>IF(VLOOKUP($B44,'S 2 H BRUT'!$B$6:$M$130,10,FALSE)="","",(VLOOKUP($B44,'S 2 H BRUT'!$B$6:$M$130,10,FALSE)))</f>
        <v>9</v>
      </c>
      <c r="X44" s="36">
        <f>IF(VLOOKUP($B44,'S 2 H NET'!$B$6:$M$130,10,FALSE)="","",(VLOOKUP($B44,'S 2 H NET'!$B$6:$M$130,10,FALSE)))</f>
        <v>31</v>
      </c>
      <c r="Y44" s="51">
        <f>IF(X44="","",SUM(W44:X44))</f>
        <v>40</v>
      </c>
      <c r="Z44" s="36">
        <f>IF(VLOOKUP($B44,'S 2 H BRUT'!$B$6:$L$130,11,FALSE)="","",(VLOOKUP($B44,'S 2 H BRUT'!$B$6:$L$130,11,FALSE)))</f>
        <v>10</v>
      </c>
      <c r="AA44" s="36">
        <f>IF(VLOOKUP($B44,'S 2 H NET'!$B$6:$L$130,11,FALSE)="","",(VLOOKUP($B44,'S 2 H NET'!$B$6:$L$130,11,FALSE)))</f>
        <v>32</v>
      </c>
      <c r="AB44" s="51">
        <f>IF(AA44="","",SUM(Z44:AA44))</f>
        <v>42</v>
      </c>
      <c r="AC44" s="36">
        <f>IF(VLOOKUP($B44,'S 2 H BRUT'!$B$6:$M$130,12,FALSE)="","",(VLOOKUP($B44,'S 2 H BRUT'!$B$6:$M$130,12,FALSE)))</f>
        <v>6</v>
      </c>
      <c r="AD44" s="36">
        <f>IF(VLOOKUP($B44,'S 2 H NET'!$B$6:$M$130,12,FALSE)="","",(VLOOKUP($B44,'S 2 H NET'!$B$6:$M$130,12,FALSE)))</f>
        <v>23</v>
      </c>
      <c r="AE44" s="51">
        <f>IF(AD44="","",SUM(AC44:AD44))</f>
        <v>29</v>
      </c>
      <c r="AF44" s="36" t="str">
        <f>IF(VLOOKUP($B44,'S 2 H BRUT'!$B$6:$N$130,13,FALSE)="","",(VLOOKUP($B44,'S 2 H BRUT'!$B$6:$N$130,13,FALSE)))</f>
        <v/>
      </c>
      <c r="AG44" s="36" t="str">
        <f>IF(VLOOKUP($B44,'S 2 H NET'!$B$6:$N$130,13,FALSE)="","",(VLOOKUP($B44,'S 2 H NET'!$B$6:$N$130,13,FALSE)))</f>
        <v/>
      </c>
      <c r="AH44" s="51" t="str">
        <f>IF(AG44="","",SUM(AF44:AG44))</f>
        <v/>
      </c>
      <c r="AI44" s="51">
        <f>SUM(G44,J44,M44,P44,S44,V44,Y44,AB44,AE44,AH44)</f>
        <v>202</v>
      </c>
      <c r="AJ44" s="52">
        <f>+COUNT(G44,J44,M44,P44,S44,V44,Y44,AB44,AE44,AH44)</f>
        <v>5</v>
      </c>
      <c r="AK44" s="52">
        <f>IF(AJ44&lt;6,0,+SMALL(($G44,$J44,$M44,$P44,$S44,$V44,$Y44,$AB44,$AE44,$AH44),1))</f>
        <v>0</v>
      </c>
      <c r="AL44" s="52">
        <f>IF(AJ44&lt;7,0,+SMALL(($G44,$J44,$M44,$P44,$S44,$V44,$Y44,$AB44,$AE44,$AH44),2))</f>
        <v>0</v>
      </c>
      <c r="AM44" s="52">
        <f>IF(AJ44&lt;8,0,+SMALL(($G44,$J44,$M44,$P44,$S44,$V44,$Y44,$AB44,$AE44,$AH44),3))</f>
        <v>0</v>
      </c>
      <c r="AN44" s="52">
        <f>IF(AJ44&lt;9,0,+SMALL(($G44,$J44,$M44,$P44,$S44,$V44,$Y44,$AB44,$AE44,$AH44),4))</f>
        <v>0</v>
      </c>
      <c r="AO44" s="52">
        <f>AI44-AK44-AL44-AM44-AN44</f>
        <v>202</v>
      </c>
      <c r="AP44" s="20">
        <f>RANK(AO44,$AO$6:$AO$130,0)</f>
        <v>39</v>
      </c>
    </row>
    <row r="45" spans="2:42" ht="14.4">
      <c r="B45" s="48" t="s">
        <v>3</v>
      </c>
      <c r="C45" s="49"/>
      <c r="D45" s="54" t="s">
        <v>5</v>
      </c>
      <c r="E45" s="36">
        <f>IF(VLOOKUP($B45,'S 2 H BRUT'!$B$6:$E$130,4,FALSE)="","",(VLOOKUP($B45,'S 2 H BRUT'!$B$6:$E$130,4,FALSE)))</f>
        <v>7</v>
      </c>
      <c r="F45" s="36">
        <f>IF(VLOOKUP($B45,'S 2 H NET'!$B$6:E$130,4,FALSE)="","",(VLOOKUP($B45,'S 2 H NET'!$B$6:$E$130,4,FALSE)))</f>
        <v>28</v>
      </c>
      <c r="G45" s="51">
        <f>IF(F45="","",SUM(E45:F45))</f>
        <v>35</v>
      </c>
      <c r="H45" s="36">
        <f>IF(VLOOKUP($B45,'S 2 H BRUT'!$B$6:$F$130,5,FALSE)="","",(VLOOKUP($B45,'S 2 H BRUT'!$B$6:$F$130,5,FALSE)))</f>
        <v>9</v>
      </c>
      <c r="I45" s="36">
        <f>IF(VLOOKUP($B45,'S 2 H NET'!$B$6:$F$130,5,FALSE)="","",(VLOOKUP($B45,'S 2 H NET'!$B$6:$F$130,5,FALSE)))</f>
        <v>29</v>
      </c>
      <c r="J45" s="51">
        <f>IF(I45="","",SUM(H45:I45))</f>
        <v>38</v>
      </c>
      <c r="K45" s="36">
        <f>IF(VLOOKUP($B45,'S 2 H BRUT'!$B$6:$G$130,6,FALSE)="","",(VLOOKUP($B45,'S 2 H BRUT'!$B$6:$G$130,6,FALSE)))</f>
        <v>9</v>
      </c>
      <c r="L45" s="36">
        <f>IF(VLOOKUP($B45,'S 2 H NET'!$B$6:$G$130,6,FALSE)="","",(VLOOKUP($B45,'S 2 H NET'!$B$6:$G$130,6,FALSE)))</f>
        <v>31</v>
      </c>
      <c r="M45" s="51">
        <f>IF(L45="","",SUM(K45:L45))</f>
        <v>40</v>
      </c>
      <c r="N45" s="36">
        <f>IF(VLOOKUP($B45,'S 2 H BRUT'!$B$6:$H$130,7,FALSE)="","",(VLOOKUP($B45,'S 2 H BRUT'!$B$6:$H$130,7,FALSE)))</f>
        <v>5</v>
      </c>
      <c r="O45" s="36">
        <f>IF(VLOOKUP($B45,'S 2 H NET'!$B$6:$H$130,7,FALSE)="","",(VLOOKUP($B45,'S 2 H NET'!$B$6:$H$130,7,FALSE)))</f>
        <v>18</v>
      </c>
      <c r="P45" s="51">
        <f>IF(O45="","",SUM(N45:O45))</f>
        <v>23</v>
      </c>
      <c r="Q45" s="36">
        <f>IF(VLOOKUP($B45,'S 2 H BRUT'!$B$6:$J$130,8,FALSE)="","",(VLOOKUP($B45,'S 2 H BRUT'!$B$6:$J$130,8,FALSE)))</f>
        <v>10</v>
      </c>
      <c r="R45" s="36">
        <f>IF(VLOOKUP($B45,'S 2 H NET'!$B$6:$J$130,8,FALSE)="","",(VLOOKUP($B45,'S 2 H NET'!$B$6:$J$130,8,FALSE)))</f>
        <v>27</v>
      </c>
      <c r="S45" s="51">
        <f>IF(R45="","",SUM(Q45:R45))</f>
        <v>37</v>
      </c>
      <c r="T45" s="36" t="str">
        <f>IF(VLOOKUP($B45,'S 2 H BRUT'!$B$6:$J$130,9,FALSE)="","",(VLOOKUP($B45,'S 2 H BRUT'!$B$6:$J$130,9,FALSE)))</f>
        <v/>
      </c>
      <c r="U45" s="36" t="str">
        <f>IF(VLOOKUP($B45,'S 2 H NET'!$B$6:$J$130,9,FALSE)="","",(VLOOKUP($B45,'S 2 H NET'!$B$6:$J$130,9,FALSE)))</f>
        <v/>
      </c>
      <c r="V45" s="51" t="str">
        <f>IF(U45="","",SUM(T45:U45))</f>
        <v/>
      </c>
      <c r="W45" s="36">
        <f>IF(VLOOKUP($B45,'S 2 H BRUT'!$B$6:$M$130,10,FALSE)="","",(VLOOKUP($B45,'S 2 H BRUT'!$B$6:$M$130,10,FALSE)))</f>
        <v>14</v>
      </c>
      <c r="X45" s="36">
        <f>IF(VLOOKUP($B45,'S 2 H NET'!$B$6:$M$130,10,FALSE)="","",(VLOOKUP($B45,'S 2 H NET'!$B$6:$M$130,10,FALSE)))</f>
        <v>35</v>
      </c>
      <c r="Y45" s="51">
        <f>IF(X45="","",SUM(W45:X45))</f>
        <v>49</v>
      </c>
      <c r="Z45" s="36">
        <f>IF(VLOOKUP($B45,'S 2 H BRUT'!$B$6:$L$130,11,FALSE)="","",(VLOOKUP($B45,'S 2 H BRUT'!$B$6:$L$130,11,FALSE)))</f>
        <v>5</v>
      </c>
      <c r="AA45" s="36">
        <f>IF(VLOOKUP($B45,'S 2 H NET'!$B$6:$L$130,11,FALSE)="","",(VLOOKUP($B45,'S 2 H NET'!$B$6:$L$130,11,FALSE)))</f>
        <v>24</v>
      </c>
      <c r="AB45" s="51">
        <f>IF(AA45="","",SUM(Z45:AA45))</f>
        <v>29</v>
      </c>
      <c r="AC45" s="36">
        <f>IF(VLOOKUP($B45,'S 2 H BRUT'!$B$6:$M$130,12,FALSE)="","",(VLOOKUP($B45,'S 2 H BRUT'!$B$6:$M$130,12,FALSE)))</f>
        <v>9</v>
      </c>
      <c r="AD45" s="36">
        <f>IF(VLOOKUP($B45,'S 2 H NET'!$B$6:$M$130,12,FALSE)="","",(VLOOKUP($B45,'S 2 H NET'!$B$6:$M$130,12,FALSE)))</f>
        <v>26</v>
      </c>
      <c r="AE45" s="51">
        <f>IF(AD45="","",SUM(AC45:AD45))</f>
        <v>35</v>
      </c>
      <c r="AF45" s="36" t="str">
        <f>IF(VLOOKUP($B45,'S 2 H BRUT'!$B$6:$N$130,13,FALSE)="","",(VLOOKUP($B45,'S 2 H BRUT'!$B$6:$N$130,13,FALSE)))</f>
        <v/>
      </c>
      <c r="AG45" s="36" t="str">
        <f>IF(VLOOKUP($B45,'S 2 H NET'!$B$6:$N$130,13,FALSE)="","",(VLOOKUP($B45,'S 2 H NET'!$B$6:$N$130,13,FALSE)))</f>
        <v/>
      </c>
      <c r="AH45" s="51" t="str">
        <f>IF(AG45="","",SUM(AF45:AG45))</f>
        <v/>
      </c>
      <c r="AI45" s="51">
        <f>SUM(G45,J45,M45,P45,S45,V45,Y45,AB45,AE45,AH45)</f>
        <v>286</v>
      </c>
      <c r="AJ45" s="52">
        <f>+COUNT(G45,J45,M45,P45,S45,V45,Y45,AB45,AE45,AH45)</f>
        <v>8</v>
      </c>
      <c r="AK45" s="52">
        <f>IF(AJ45&lt;6,0,+SMALL(($G45,$J45,$M45,$P45,$S45,$V45,$Y45,$AB45,$AE45,$AH45),1))</f>
        <v>23</v>
      </c>
      <c r="AL45" s="52">
        <f>IF(AJ45&lt;7,0,+SMALL(($G45,$J45,$M45,$P45,$S45,$V45,$Y45,$AB45,$AE45,$AH45),2))</f>
        <v>29</v>
      </c>
      <c r="AM45" s="52">
        <f>IF(AJ45&lt;8,0,+SMALL(($G45,$J45,$M45,$P45,$S45,$V45,$Y45,$AB45,$AE45,$AH45),3))</f>
        <v>35</v>
      </c>
      <c r="AN45" s="52">
        <f>IF(AJ45&lt;9,0,+SMALL(($G45,$J45,$M45,$P45,$S45,$V45,$Y45,$AB45,$AE45,$AH45),4))</f>
        <v>0</v>
      </c>
      <c r="AO45" s="52">
        <f>AI45-AK45-AL45-AM45-AN45</f>
        <v>199</v>
      </c>
      <c r="AP45" s="20">
        <f>RANK(AO45,$AO$6:$AO$130,0)</f>
        <v>40</v>
      </c>
    </row>
    <row r="46" spans="2:42" ht="14.4">
      <c r="B46" s="48" t="s">
        <v>147</v>
      </c>
      <c r="C46" s="36"/>
      <c r="D46" s="47" t="s">
        <v>50</v>
      </c>
      <c r="E46" s="36" t="str">
        <f>IF(VLOOKUP($B46,'S 2 H BRUT'!$B$6:$E$130,4,FALSE)="","",(VLOOKUP($B46,'S 2 H BRUT'!$B$6:$E$130,4,FALSE)))</f>
        <v/>
      </c>
      <c r="F46" s="36" t="str">
        <f>IF(VLOOKUP($B46,'S 2 H NET'!$B$6:E$130,4,FALSE)="","",(VLOOKUP($B46,'S 2 H NET'!$B$6:$E$130,4,FALSE)))</f>
        <v/>
      </c>
      <c r="G46" s="51" t="str">
        <f>IF(F46="","",SUM(E46:F46))</f>
        <v/>
      </c>
      <c r="H46" s="36">
        <f>IF(VLOOKUP($B46,'S 2 H BRUT'!$B$6:$F$130,5,FALSE)="","",(VLOOKUP($B46,'S 2 H BRUT'!$B$6:$F$130,5,FALSE)))</f>
        <v>23</v>
      </c>
      <c r="I46" s="36">
        <f>IF(VLOOKUP($B46,'S 2 H NET'!$B$6:$F$130,5,FALSE)="","",(VLOOKUP($B46,'S 2 H NET'!$B$6:$F$130,5,FALSE)))</f>
        <v>33</v>
      </c>
      <c r="J46" s="51">
        <f>IF(I46="","",SUM(H46:I46))</f>
        <v>56</v>
      </c>
      <c r="K46" s="36" t="str">
        <f>IF(VLOOKUP($B46,'S 2 H BRUT'!$B$6:$G$130,6,FALSE)="","",(VLOOKUP($B46,'S 2 H BRUT'!$B$6:$G$130,6,FALSE)))</f>
        <v/>
      </c>
      <c r="L46" s="36" t="str">
        <f>IF(VLOOKUP($B46,'S 2 H NET'!$B$6:$G$130,6,FALSE)="","",(VLOOKUP($B46,'S 2 H NET'!$B$6:$G$130,6,FALSE)))</f>
        <v/>
      </c>
      <c r="M46" s="51" t="str">
        <f>IF(L46="","",SUM(K46:L46))</f>
        <v/>
      </c>
      <c r="N46" s="36" t="str">
        <f>IF(VLOOKUP($B46,'S 2 H BRUT'!$B$6:$H$130,7,FALSE)="","",(VLOOKUP($B46,'S 2 H BRUT'!$B$6:$H$130,7,FALSE)))</f>
        <v/>
      </c>
      <c r="O46" s="36" t="str">
        <f>IF(VLOOKUP($B46,'S 2 H NET'!$B$6:$H$130,7,FALSE)="","",(VLOOKUP($B46,'S 2 H NET'!$B$6:$H$130,7,FALSE)))</f>
        <v/>
      </c>
      <c r="P46" s="51" t="str">
        <f>IF(O46="","",SUM(N46:O46))</f>
        <v/>
      </c>
      <c r="Q46" s="36">
        <f>IF(VLOOKUP($B46,'S 2 H BRUT'!$B$6:$J$130,8,FALSE)="","",(VLOOKUP($B46,'S 2 H BRUT'!$B$6:$J$130,8,FALSE)))</f>
        <v>24</v>
      </c>
      <c r="R46" s="36">
        <f>IF(VLOOKUP($B46,'S 2 H NET'!$B$6:$J$130,8,FALSE)="","",(VLOOKUP($B46,'S 2 H NET'!$B$6:$J$130,8,FALSE)))</f>
        <v>32</v>
      </c>
      <c r="S46" s="51">
        <f>IF(R46="","",SUM(Q46:R46))</f>
        <v>56</v>
      </c>
      <c r="T46" s="36">
        <f>IF(VLOOKUP($B46,'S 2 H BRUT'!$B$6:$J$130,9,FALSE)="","",(VLOOKUP($B46,'S 2 H BRUT'!$B$6:$J$130,9,FALSE)))</f>
        <v>18</v>
      </c>
      <c r="U46" s="36">
        <f>IF(VLOOKUP($B46,'S 2 H NET'!$B$6:$J$130,9,FALSE)="","",(VLOOKUP($B46,'S 2 H NET'!$B$6:$J$130,9,FALSE)))</f>
        <v>28</v>
      </c>
      <c r="V46" s="51">
        <f>IF(U46="","",SUM(T46:U46))</f>
        <v>46</v>
      </c>
      <c r="W46" s="36" t="str">
        <f>IF(VLOOKUP($B46,'S 2 H BRUT'!$B$6:$M$130,10,FALSE)="","",(VLOOKUP($B46,'S 2 H BRUT'!$B$6:$M$130,10,FALSE)))</f>
        <v/>
      </c>
      <c r="X46" s="36" t="str">
        <f>IF(VLOOKUP($B46,'S 2 H NET'!$B$6:$M$130,10,FALSE)="","",(VLOOKUP($B46,'S 2 H NET'!$B$6:$M$130,10,FALSE)))</f>
        <v/>
      </c>
      <c r="Y46" s="51" t="str">
        <f>IF(X46="","",SUM(W46:X46))</f>
        <v/>
      </c>
      <c r="Z46" s="36">
        <f>IF(VLOOKUP($B46,'S 2 H BRUT'!$B$6:$L$130,11,FALSE)="","",(VLOOKUP($B46,'S 2 H BRUT'!$B$6:$L$130,11,FALSE)))</f>
        <v>14</v>
      </c>
      <c r="AA46" s="36">
        <f>IF(VLOOKUP($B46,'S 2 H NET'!$B$6:$L$130,11,FALSE)="","",(VLOOKUP($B46,'S 2 H NET'!$B$6:$L$130,11,FALSE)))</f>
        <v>27</v>
      </c>
      <c r="AB46" s="51">
        <f>IF(AA46="","",SUM(Z46:AA46))</f>
        <v>41</v>
      </c>
      <c r="AC46" s="36" t="str">
        <f>IF(VLOOKUP($B46,'S 2 H BRUT'!$B$6:$M$130,12,FALSE)="","",(VLOOKUP($B46,'S 2 H BRUT'!$B$6:$M$130,12,FALSE)))</f>
        <v/>
      </c>
      <c r="AD46" s="36" t="str">
        <f>IF(VLOOKUP($B46,'S 2 H NET'!$B$6:$M$130,12,FALSE)="","",(VLOOKUP($B46,'S 2 H NET'!$B$6:$M$130,12,FALSE)))</f>
        <v/>
      </c>
      <c r="AE46" s="51" t="str">
        <f>IF(AD46="","",SUM(AC46:AD46))</f>
        <v/>
      </c>
      <c r="AF46" s="36" t="str">
        <f>IF(VLOOKUP($B46,'S 2 H BRUT'!$B$6:$N$130,13,FALSE)="","",(VLOOKUP($B46,'S 2 H BRUT'!$B$6:$N$130,13,FALSE)))</f>
        <v/>
      </c>
      <c r="AG46" s="36" t="str">
        <f>IF(VLOOKUP($B46,'S 2 H NET'!$B$6:$N$130,13,FALSE)="","",(VLOOKUP($B46,'S 2 H NET'!$B$6:$N$130,13,FALSE)))</f>
        <v/>
      </c>
      <c r="AH46" s="51" t="str">
        <f>IF(AG46="","",SUM(AF46:AG46))</f>
        <v/>
      </c>
      <c r="AI46" s="51">
        <f>SUM(G46,J46,M46,P46,S46,V46,Y46,AB46,AE46,AH46)</f>
        <v>199</v>
      </c>
      <c r="AJ46" s="52">
        <f>+COUNT(G46,J46,M46,P46,S46,V46,Y46,AB46,AE46,AH46)</f>
        <v>4</v>
      </c>
      <c r="AK46" s="52">
        <f>IF(AJ46&lt;6,0,+SMALL(($G46,$J46,$M46,$P46,$S46,$V46,$Y46,$AB46,$AE46,$AH46),1))</f>
        <v>0</v>
      </c>
      <c r="AL46" s="52">
        <f>IF(AJ46&lt;7,0,+SMALL(($G46,$J46,$M46,$P46,$S46,$V46,$Y46,$AB46,$AE46,$AH46),2))</f>
        <v>0</v>
      </c>
      <c r="AM46" s="52">
        <f>IF(AJ46&lt;8,0,+SMALL(($G46,$J46,$M46,$P46,$S46,$V46,$Y46,$AB46,$AE46,$AH46),3))</f>
        <v>0</v>
      </c>
      <c r="AN46" s="52">
        <f>IF(AJ46&lt;9,0,+SMALL(($G46,$J46,$M46,$P46,$S46,$V46,$Y46,$AB46,$AE46,$AH46),4))</f>
        <v>0</v>
      </c>
      <c r="AO46" s="52">
        <f>AI46-AK46-AL46-AM46-AN46</f>
        <v>199</v>
      </c>
      <c r="AP46" s="20">
        <f>RANK(AO46,$AO$6:$AO$130,0)</f>
        <v>40</v>
      </c>
    </row>
    <row r="47" spans="2:42" ht="14.4">
      <c r="B47" s="48" t="s">
        <v>254</v>
      </c>
      <c r="C47" s="49"/>
      <c r="D47" s="75" t="s">
        <v>109</v>
      </c>
      <c r="E47" s="36">
        <f>IF(VLOOKUP($B47,'S 2 H BRUT'!$B$6:$E$130,4,FALSE)="","",(VLOOKUP($B47,'S 2 H BRUT'!$B$6:$E$130,4,FALSE)))</f>
        <v>10</v>
      </c>
      <c r="F47" s="36">
        <f>IF(VLOOKUP($B47,'S 2 H NET'!$B$6:E$130,4,FALSE)="","",(VLOOKUP($B47,'S 2 H NET'!$B$6:$E$130,4,FALSE)))</f>
        <v>30</v>
      </c>
      <c r="G47" s="51">
        <f>IF(F47="","",SUM(E47:F47))</f>
        <v>40</v>
      </c>
      <c r="H47" s="36">
        <f>IF(VLOOKUP($B47,'S 2 H BRUT'!$B$6:$F$130,5,FALSE)="","",(VLOOKUP($B47,'S 2 H BRUT'!$B$6:$F$130,5,FALSE)))</f>
        <v>9</v>
      </c>
      <c r="I47" s="36">
        <f>IF(VLOOKUP($B47,'S 2 H NET'!$B$6:$F$130,5,FALSE)="","",(VLOOKUP($B47,'S 2 H NET'!$B$6:$F$130,5,FALSE)))</f>
        <v>30</v>
      </c>
      <c r="J47" s="51">
        <f>IF(I47="","",SUM(H47:I47))</f>
        <v>39</v>
      </c>
      <c r="K47" s="36" t="str">
        <f>IF(VLOOKUP($B47,'S 2 H BRUT'!$B$6:$G$130,6,FALSE)="","",(VLOOKUP($B47,'S 2 H BRUT'!$B$6:$G$130,6,FALSE)))</f>
        <v/>
      </c>
      <c r="L47" s="36" t="str">
        <f>IF(VLOOKUP($B47,'S 2 H NET'!$B$6:$G$130,6,FALSE)="","",(VLOOKUP($B47,'S 2 H NET'!$B$6:$G$130,6,FALSE)))</f>
        <v/>
      </c>
      <c r="M47" s="51" t="str">
        <f>IF(L47="","",SUM(K47:L47))</f>
        <v/>
      </c>
      <c r="N47" s="36" t="str">
        <f>IF(VLOOKUP($B47,'S 2 H BRUT'!$B$6:$H$130,7,FALSE)="","",(VLOOKUP($B47,'S 2 H BRUT'!$B$6:$H$130,7,FALSE)))</f>
        <v/>
      </c>
      <c r="O47" s="36" t="str">
        <f>IF(VLOOKUP($B47,'S 2 H NET'!$B$6:$H$130,7,FALSE)="","",(VLOOKUP($B47,'S 2 H NET'!$B$6:$H$130,7,FALSE)))</f>
        <v/>
      </c>
      <c r="P47" s="51" t="str">
        <f>IF(O47="","",SUM(N47:O47))</f>
        <v/>
      </c>
      <c r="Q47" s="36">
        <f>IF(VLOOKUP($B47,'S 2 H BRUT'!$B$6:$J$130,8,FALSE)="","",(VLOOKUP($B47,'S 2 H BRUT'!$B$6:$J$130,8,FALSE)))</f>
        <v>9</v>
      </c>
      <c r="R47" s="36">
        <f>IF(VLOOKUP($B47,'S 2 H NET'!$B$6:$J$130,8,FALSE)="","",(VLOOKUP($B47,'S 2 H NET'!$B$6:$J$130,8,FALSE)))</f>
        <v>31</v>
      </c>
      <c r="S47" s="51">
        <f>IF(R47="","",SUM(Q47:R47))</f>
        <v>40</v>
      </c>
      <c r="T47" s="36">
        <f>IF(VLOOKUP($B47,'S 2 H BRUT'!$B$6:$J$130,9,FALSE)="","",(VLOOKUP($B47,'S 2 H BRUT'!$B$6:$J$130,9,FALSE)))</f>
        <v>9</v>
      </c>
      <c r="U47" s="36">
        <f>IF(VLOOKUP($B47,'S 2 H NET'!$B$6:$J$130,9,FALSE)="","",(VLOOKUP($B47,'S 2 H NET'!$B$6:$J$130,9,FALSE)))</f>
        <v>29</v>
      </c>
      <c r="V47" s="51">
        <f>IF(U47="","",SUM(T47:U47))</f>
        <v>38</v>
      </c>
      <c r="W47" s="36" t="str">
        <f>IF(VLOOKUP($B47,'S 2 H BRUT'!$B$6:$M$130,10,FALSE)="","",(VLOOKUP($B47,'S 2 H BRUT'!$B$6:$M$130,10,FALSE)))</f>
        <v/>
      </c>
      <c r="X47" s="36" t="str">
        <f>IF(VLOOKUP($B47,'S 2 H NET'!$B$6:$M$130,10,FALSE)="","",(VLOOKUP($B47,'S 2 H NET'!$B$6:$M$130,10,FALSE)))</f>
        <v/>
      </c>
      <c r="Y47" s="51" t="str">
        <f>IF(X47="","",SUM(W47:X47))</f>
        <v/>
      </c>
      <c r="Z47" s="36">
        <f>IF(VLOOKUP($B47,'S 2 H BRUT'!$B$6:$L$130,11,FALSE)="","",(VLOOKUP($B47,'S 2 H BRUT'!$B$6:$L$130,11,FALSE)))</f>
        <v>9</v>
      </c>
      <c r="AA47" s="36">
        <f>IF(VLOOKUP($B47,'S 2 H NET'!$B$6:$L$130,11,FALSE)="","",(VLOOKUP($B47,'S 2 H NET'!$B$6:$L$130,11,FALSE)))</f>
        <v>29</v>
      </c>
      <c r="AB47" s="51">
        <f>IF(AA47="","",SUM(Z47:AA47))</f>
        <v>38</v>
      </c>
      <c r="AC47" s="36">
        <f>IF(VLOOKUP($B47,'S 2 H BRUT'!$B$6:$M$130,12,FALSE)="","",(VLOOKUP($B47,'S 2 H BRUT'!$B$6:$M$130,12,FALSE)))</f>
        <v>11</v>
      </c>
      <c r="AD47" s="36">
        <f>IF(VLOOKUP($B47,'S 2 H NET'!$B$6:$M$130,12,FALSE)="","",(VLOOKUP($B47,'S 2 H NET'!$B$6:$M$130,12,FALSE)))</f>
        <v>31</v>
      </c>
      <c r="AE47" s="51">
        <f>IF(AD47="","",SUM(AC47:AD47))</f>
        <v>42</v>
      </c>
      <c r="AF47" s="36" t="str">
        <f>IF(VLOOKUP($B47,'S 2 H BRUT'!$B$6:$N$130,13,FALSE)="","",(VLOOKUP($B47,'S 2 H BRUT'!$B$6:$N$130,13,FALSE)))</f>
        <v/>
      </c>
      <c r="AG47" s="36" t="str">
        <f>IF(VLOOKUP($B47,'S 2 H NET'!$B$6:$N$130,13,FALSE)="","",(VLOOKUP($B47,'S 2 H NET'!$B$6:$N$130,13,FALSE)))</f>
        <v/>
      </c>
      <c r="AH47" s="51" t="str">
        <f>IF(AG47="","",SUM(AF47:AG47))</f>
        <v/>
      </c>
      <c r="AI47" s="51">
        <f>SUM(G47,J47,M47,P47,S47,V47,Y47,AB47,AE47,AH47)</f>
        <v>237</v>
      </c>
      <c r="AJ47" s="52">
        <f>+COUNT(G47,J47,M47,P47,S47,V47,Y47,AB47,AE47,AH47)</f>
        <v>6</v>
      </c>
      <c r="AK47" s="52">
        <f>IF(AJ47&lt;6,0,+SMALL(($G47,$J47,$M47,$P47,$S47,$V47,$Y47,$AB47,$AE47,$AH47),1))</f>
        <v>38</v>
      </c>
      <c r="AL47" s="52">
        <f>IF(AJ47&lt;7,0,+SMALL(($G47,$J47,$M47,$P47,$S47,$V47,$Y47,$AB47,$AE47,$AH47),2))</f>
        <v>0</v>
      </c>
      <c r="AM47" s="52">
        <f>IF(AJ47&lt;8,0,+SMALL(($G47,$J47,$M47,$P47,$S47,$V47,$Y47,$AB47,$AE47,$AH47),3))</f>
        <v>0</v>
      </c>
      <c r="AN47" s="52">
        <f>IF(AJ47&lt;9,0,+SMALL(($G47,$J47,$M47,$P47,$S47,$V47,$Y47,$AB47,$AE47,$AH47),4))</f>
        <v>0</v>
      </c>
      <c r="AO47" s="52">
        <f>AI47-AK47-AL47-AM47-AN47</f>
        <v>199</v>
      </c>
      <c r="AP47" s="20">
        <f>RANK(AO47,$AO$6:$AO$130,0)</f>
        <v>40</v>
      </c>
    </row>
    <row r="48" spans="2:42" ht="14.4">
      <c r="B48" s="48" t="s">
        <v>249</v>
      </c>
      <c r="C48" s="36"/>
      <c r="D48" s="46" t="s">
        <v>22</v>
      </c>
      <c r="E48" s="36">
        <f>IF(VLOOKUP($B48,'S 2 H BRUT'!$B$6:$E$130,4,FALSE)="","",(VLOOKUP($B48,'S 2 H BRUT'!$B$6:$E$130,4,FALSE)))</f>
        <v>12</v>
      </c>
      <c r="F48" s="36">
        <f>IF(VLOOKUP($B48,'S 2 H NET'!$B$6:E$130,4,FALSE)="","",(VLOOKUP($B48,'S 2 H NET'!$B$6:$E$130,4,FALSE)))</f>
        <v>25</v>
      </c>
      <c r="G48" s="51">
        <f>IF(F48="","",SUM(E48:F48))</f>
        <v>37</v>
      </c>
      <c r="H48" s="36" t="str">
        <f>IF(VLOOKUP($B48,'S 2 H BRUT'!$B$6:$F$130,5,FALSE)="","",(VLOOKUP($B48,'S 2 H BRUT'!$B$6:$F$130,5,FALSE)))</f>
        <v/>
      </c>
      <c r="I48" s="36" t="str">
        <f>IF(VLOOKUP($B48,'S 2 H NET'!$B$6:$F$130,5,FALSE)="","",(VLOOKUP($B48,'S 2 H NET'!$B$6:$F$130,5,FALSE)))</f>
        <v/>
      </c>
      <c r="J48" s="51" t="str">
        <f>IF(I48="","",SUM(H48:I48))</f>
        <v/>
      </c>
      <c r="K48" s="36">
        <f>IF(VLOOKUP($B48,'S 2 H BRUT'!$B$6:$G$130,6,FALSE)="","",(VLOOKUP($B48,'S 2 H BRUT'!$B$6:$G$130,6,FALSE)))</f>
        <v>8</v>
      </c>
      <c r="L48" s="36">
        <f>IF(VLOOKUP($B48,'S 2 H NET'!$B$6:$G$130,6,FALSE)="","",(VLOOKUP($B48,'S 2 H NET'!$B$6:$G$130,6,FALSE)))</f>
        <v>23</v>
      </c>
      <c r="M48" s="51">
        <f>IF(L48="","",SUM(K48:L48))</f>
        <v>31</v>
      </c>
      <c r="N48" s="36">
        <f>IF(VLOOKUP($B48,'S 2 H BRUT'!$B$6:$H$130,7,FALSE)="","",(VLOOKUP($B48,'S 2 H BRUT'!$B$6:$H$130,7,FALSE)))</f>
        <v>7</v>
      </c>
      <c r="O48" s="36">
        <f>IF(VLOOKUP($B48,'S 2 H NET'!$B$6:$H$130,7,FALSE)="","",(VLOOKUP($B48,'S 2 H NET'!$B$6:$H$130,7,FALSE)))</f>
        <v>24</v>
      </c>
      <c r="P48" s="51">
        <f>IF(O48="","",SUM(N48:O48))</f>
        <v>31</v>
      </c>
      <c r="Q48" s="36">
        <f>IF(VLOOKUP($B48,'S 2 H BRUT'!$B$6:$J$130,8,FALSE)="","",(VLOOKUP($B48,'S 2 H BRUT'!$B$6:$J$130,8,FALSE)))</f>
        <v>16</v>
      </c>
      <c r="R48" s="36">
        <f>IF(VLOOKUP($B48,'S 2 H NET'!$B$6:$J$130,8,FALSE)="","",(VLOOKUP($B48,'S 2 H NET'!$B$6:$J$130,8,FALSE)))</f>
        <v>31</v>
      </c>
      <c r="S48" s="51">
        <f>IF(R48="","",SUM(Q48:R48))</f>
        <v>47</v>
      </c>
      <c r="T48" s="36" t="str">
        <f>IF(VLOOKUP($B48,'S 2 H BRUT'!$B$6:$J$130,9,FALSE)="","",(VLOOKUP($B48,'S 2 H BRUT'!$B$6:$J$130,9,FALSE)))</f>
        <v/>
      </c>
      <c r="U48" s="36" t="str">
        <f>IF(VLOOKUP($B48,'S 2 H NET'!$B$6:$J$130,9,FALSE)="","",(VLOOKUP($B48,'S 2 H NET'!$B$6:$J$130,9,FALSE)))</f>
        <v/>
      </c>
      <c r="V48" s="51" t="str">
        <f>IF(U48="","",SUM(T48:U48))</f>
        <v/>
      </c>
      <c r="W48" s="36" t="str">
        <f>IF(VLOOKUP($B48,'S 2 H BRUT'!$B$6:$M$130,10,FALSE)="","",(VLOOKUP($B48,'S 2 H BRUT'!$B$6:$M$130,10,FALSE)))</f>
        <v/>
      </c>
      <c r="X48" s="36" t="str">
        <f>IF(VLOOKUP($B48,'S 2 H NET'!$B$6:$M$130,10,FALSE)="","",(VLOOKUP($B48,'S 2 H NET'!$B$6:$M$130,10,FALSE)))</f>
        <v/>
      </c>
      <c r="Y48" s="51" t="str">
        <f>IF(X48="","",SUM(W48:X48))</f>
        <v/>
      </c>
      <c r="Z48" s="36">
        <f>IF(VLOOKUP($B48,'S 2 H BRUT'!$B$6:$L$130,11,FALSE)="","",(VLOOKUP($B48,'S 2 H BRUT'!$B$6:$L$130,11,FALSE)))</f>
        <v>17</v>
      </c>
      <c r="AA48" s="36">
        <f>IF(VLOOKUP($B48,'S 2 H NET'!$B$6:$L$130,11,FALSE)="","",(VLOOKUP($B48,'S 2 H NET'!$B$6:$L$130,11,FALSE)))</f>
        <v>35</v>
      </c>
      <c r="AB48" s="51">
        <f>IF(AA48="","",SUM(Z48:AA48))</f>
        <v>52</v>
      </c>
      <c r="AC48" s="36" t="str">
        <f>IF(VLOOKUP($B48,'S 2 H BRUT'!$B$6:$M$130,12,FALSE)="","",(VLOOKUP($B48,'S 2 H BRUT'!$B$6:$M$130,12,FALSE)))</f>
        <v/>
      </c>
      <c r="AD48" s="36" t="str">
        <f>IF(VLOOKUP($B48,'S 2 H NET'!$B$6:$M$130,12,FALSE)="","",(VLOOKUP($B48,'S 2 H NET'!$B$6:$M$130,12,FALSE)))</f>
        <v/>
      </c>
      <c r="AE48" s="51" t="str">
        <f>IF(AD48="","",SUM(AC48:AD48))</f>
        <v/>
      </c>
      <c r="AF48" s="36" t="str">
        <f>IF(VLOOKUP($B48,'S 2 H BRUT'!$B$6:$N$130,13,FALSE)="","",(VLOOKUP($B48,'S 2 H BRUT'!$B$6:$N$130,13,FALSE)))</f>
        <v/>
      </c>
      <c r="AG48" s="36" t="str">
        <f>IF(VLOOKUP($B48,'S 2 H NET'!$B$6:$N$130,13,FALSE)="","",(VLOOKUP($B48,'S 2 H NET'!$B$6:$N$130,13,FALSE)))</f>
        <v/>
      </c>
      <c r="AH48" s="51" t="str">
        <f>IF(AG48="","",SUM(AF48:AG48))</f>
        <v/>
      </c>
      <c r="AI48" s="51">
        <f>SUM(G48,J48,M48,P48,S48,V48,Y48,AB48,AE48,AH48)</f>
        <v>198</v>
      </c>
      <c r="AJ48" s="52">
        <f>+COUNT(G48,J48,M48,P48,S48,V48,Y48,AB48,AE48,AH48)</f>
        <v>5</v>
      </c>
      <c r="AK48" s="52">
        <f>IF(AJ48&lt;6,0,+SMALL(($G48,$J48,$M48,$P48,$S48,$V48,$Y48,$AB48,$AE48,$AH48),1))</f>
        <v>0</v>
      </c>
      <c r="AL48" s="52">
        <f>IF(AJ48&lt;7,0,+SMALL(($G48,$J48,$M48,$P48,$S48,$V48,$Y48,$AB48,$AE48,$AH48),2))</f>
        <v>0</v>
      </c>
      <c r="AM48" s="52">
        <f>IF(AJ48&lt;8,0,+SMALL(($G48,$J48,$M48,$P48,$S48,$V48,$Y48,$AB48,$AE48,$AH48),3))</f>
        <v>0</v>
      </c>
      <c r="AN48" s="52">
        <f>IF(AJ48&lt;9,0,+SMALL(($G48,$J48,$M48,$P48,$S48,$V48,$Y48,$AB48,$AE48,$AH48),4))</f>
        <v>0</v>
      </c>
      <c r="AO48" s="52">
        <f>AI48-AK48-AL48-AM48-AN48</f>
        <v>198</v>
      </c>
      <c r="AP48" s="20">
        <f>RANK(AO48,$AO$6:$AO$130,0)</f>
        <v>43</v>
      </c>
    </row>
    <row r="49" spans="1:47" ht="14.4">
      <c r="B49" s="129" t="s">
        <v>319</v>
      </c>
      <c r="C49" s="36"/>
      <c r="D49" s="86" t="s">
        <v>181</v>
      </c>
      <c r="E49" s="36" t="str">
        <f>IF(VLOOKUP($B49,'S 2 H BRUT'!$B$6:$E$130,4,FALSE)="","",(VLOOKUP($B49,'S 2 H BRUT'!$B$6:$E$130,4,FALSE)))</f>
        <v/>
      </c>
      <c r="F49" s="36" t="str">
        <f>IF(VLOOKUP($B49,'S 2 H NET'!$B$6:E$130,4,FALSE)="","",(VLOOKUP($B49,'S 2 H NET'!$B$6:$E$130,4,FALSE)))</f>
        <v/>
      </c>
      <c r="G49" s="51" t="str">
        <f>IF(F49="","",SUM(E49:F49))</f>
        <v/>
      </c>
      <c r="H49" s="36">
        <f>IF(VLOOKUP($B49,'S 2 H BRUT'!$B$6:$F$130,5,FALSE)="","",(VLOOKUP($B49,'S 2 H BRUT'!$B$6:$F$130,5,FALSE)))</f>
        <v>28</v>
      </c>
      <c r="I49" s="36">
        <f>IF(VLOOKUP($B49,'S 2 H NET'!$B$6:$F$130,5,FALSE)="","",(VLOOKUP($B49,'S 2 H NET'!$B$6:$F$130,5,FALSE)))</f>
        <v>38</v>
      </c>
      <c r="J49" s="51">
        <f>IF(I49="","",SUM(H49:I49))</f>
        <v>66</v>
      </c>
      <c r="K49" s="36" t="str">
        <f>IF(VLOOKUP($B49,'S 2 H BRUT'!$B$6:$G$130,6,FALSE)="","",(VLOOKUP($B49,'S 2 H BRUT'!$B$6:$G$130,6,FALSE)))</f>
        <v/>
      </c>
      <c r="L49" s="36" t="str">
        <f>IF(VLOOKUP($B49,'S 2 H NET'!$B$6:$G$130,6,FALSE)="","",(VLOOKUP($B49,'S 2 H NET'!$B$6:$G$130,6,FALSE)))</f>
        <v/>
      </c>
      <c r="M49" s="51" t="str">
        <f>IF(L49="","",SUM(K49:L49))</f>
        <v/>
      </c>
      <c r="N49" s="36">
        <f>IF(VLOOKUP($B49,'S 2 H BRUT'!$B$6:$H$130,7,FALSE)="","",(VLOOKUP($B49,'S 2 H BRUT'!$B$6:$H$130,7,FALSE)))</f>
        <v>30</v>
      </c>
      <c r="O49" s="36">
        <f>IF(VLOOKUP($B49,'S 2 H NET'!$B$6:$H$130,7,FALSE)="","",(VLOOKUP($B49,'S 2 H NET'!$B$6:$H$130,7,FALSE)))</f>
        <v>42</v>
      </c>
      <c r="P49" s="51">
        <f>IF(O49="","",SUM(N49:O49))</f>
        <v>72</v>
      </c>
      <c r="Q49" s="36" t="str">
        <f>IF(VLOOKUP($B49,'S 2 H BRUT'!$B$6:$J$130,8,FALSE)="","",(VLOOKUP($B49,'S 2 H BRUT'!$B$6:$J$130,8,FALSE)))</f>
        <v/>
      </c>
      <c r="R49" s="36" t="str">
        <f>IF(VLOOKUP($B49,'S 2 H NET'!$B$6:$J$130,8,FALSE)="","",(VLOOKUP($B49,'S 2 H NET'!$B$6:$J$130,8,FALSE)))</f>
        <v/>
      </c>
      <c r="S49" s="51" t="str">
        <f>IF(R49="","",SUM(Q49:R49))</f>
        <v/>
      </c>
      <c r="T49" s="36" t="str">
        <f>IF(VLOOKUP($B49,'S 2 H BRUT'!$B$6:$J$130,9,FALSE)="","",(VLOOKUP($B49,'S 2 H BRUT'!$B$6:$J$130,9,FALSE)))</f>
        <v/>
      </c>
      <c r="U49" s="36" t="str">
        <f>IF(VLOOKUP($B49,'S 2 H NET'!$B$6:$J$130,9,FALSE)="","",(VLOOKUP($B49,'S 2 H NET'!$B$6:$J$130,9,FALSE)))</f>
        <v/>
      </c>
      <c r="V49" s="51" t="str">
        <f>IF(U49="","",SUM(T49:U49))</f>
        <v/>
      </c>
      <c r="W49" s="36" t="str">
        <f>IF(VLOOKUP($B49,'S 2 H BRUT'!$B$6:$M$130,10,FALSE)="","",(VLOOKUP($B49,'S 2 H BRUT'!$B$6:$M$130,10,FALSE)))</f>
        <v/>
      </c>
      <c r="X49" s="36" t="str">
        <f>IF(VLOOKUP($B49,'S 2 H NET'!$B$6:$M$130,10,FALSE)="","",(VLOOKUP($B49,'S 2 H NET'!$B$6:$M$130,10,FALSE)))</f>
        <v/>
      </c>
      <c r="Y49" s="51" t="str">
        <f>IF(X49="","",SUM(W49:X49))</f>
        <v/>
      </c>
      <c r="Z49" s="36" t="str">
        <f>IF(VLOOKUP($B49,'S 2 H BRUT'!$B$6:$L$130,11,FALSE)="","",(VLOOKUP($B49,'S 2 H BRUT'!$B$6:$L$130,11,FALSE)))</f>
        <v/>
      </c>
      <c r="AA49" s="36" t="str">
        <f>IF(VLOOKUP($B49,'S 2 H NET'!$B$6:$L$130,11,FALSE)="","",(VLOOKUP($B49,'S 2 H NET'!$B$6:$L$130,11,FALSE)))</f>
        <v/>
      </c>
      <c r="AB49" s="51" t="str">
        <f>IF(AA49="","",SUM(Z49:AA49))</f>
        <v/>
      </c>
      <c r="AC49" s="36">
        <f>IF(VLOOKUP($B49,'S 2 H BRUT'!$B$6:$M$130,12,FALSE)="","",(VLOOKUP($B49,'S 2 H BRUT'!$B$6:$M$130,12,FALSE)))</f>
        <v>22</v>
      </c>
      <c r="AD49" s="36">
        <f>IF(VLOOKUP($B49,'S 2 H NET'!$B$6:$M$130,12,FALSE)="","",(VLOOKUP($B49,'S 2 H NET'!$B$6:$M$130,12,FALSE)))</f>
        <v>30</v>
      </c>
      <c r="AE49" s="51">
        <f>IF(AD49="","",SUM(AC49:AD49))</f>
        <v>52</v>
      </c>
      <c r="AF49" s="36" t="str">
        <f>IF(VLOOKUP($B49,'S 2 H BRUT'!$B$6:$N$130,13,FALSE)="","",(VLOOKUP($B49,'S 2 H BRUT'!$B$6:$N$130,13,FALSE)))</f>
        <v/>
      </c>
      <c r="AG49" s="36" t="str">
        <f>IF(VLOOKUP($B49,'S 2 H NET'!$B$6:$N$130,13,FALSE)="","",(VLOOKUP($B49,'S 2 H NET'!$B$6:$N$130,13,FALSE)))</f>
        <v/>
      </c>
      <c r="AH49" s="51" t="str">
        <f>IF(AG49="","",SUM(AF49:AG49))</f>
        <v/>
      </c>
      <c r="AI49" s="51">
        <f>SUM(G49,J49,M49,P49,S49,V49,Y49,AB49,AE49,AH49)</f>
        <v>190</v>
      </c>
      <c r="AJ49" s="52">
        <f>+COUNT(G49,J49,M49,P49,S49,V49,Y49,AB49,AE49,AH49)</f>
        <v>3</v>
      </c>
      <c r="AK49" s="52">
        <f>IF(AJ49&lt;6,0,+SMALL(($G49,$J49,$M49,$P49,$S49,$V49,$Y49,$AB49,$AE49,$AH49),1))</f>
        <v>0</v>
      </c>
      <c r="AL49" s="52">
        <f>IF(AJ49&lt;7,0,+SMALL(($G49,$J49,$M49,$P49,$S49,$V49,$Y49,$AB49,$AE49,$AH49),2))</f>
        <v>0</v>
      </c>
      <c r="AM49" s="52">
        <f>IF(AJ49&lt;8,0,+SMALL(($G49,$J49,$M49,$P49,$S49,$V49,$Y49,$AB49,$AE49,$AH49),3))</f>
        <v>0</v>
      </c>
      <c r="AN49" s="52">
        <f>IF(AJ49&lt;9,0,+SMALL(($G49,$J49,$M49,$P49,$S49,$V49,$Y49,$AB49,$AE49,$AH49),4))</f>
        <v>0</v>
      </c>
      <c r="AO49" s="52">
        <f>AI49-AK49-AL49-AM49-AN49</f>
        <v>190</v>
      </c>
      <c r="AP49" s="20">
        <f>RANK(AO49,$AO$6:$AO$130,0)</f>
        <v>44</v>
      </c>
    </row>
    <row r="50" spans="1:47" ht="14.4">
      <c r="B50" s="48" t="s">
        <v>297</v>
      </c>
      <c r="C50" s="36"/>
      <c r="D50" s="44" t="s">
        <v>48</v>
      </c>
      <c r="E50" s="36" t="str">
        <f>IF(VLOOKUP($B50,'S 2 H BRUT'!$B$6:$E$130,4,FALSE)="","",(VLOOKUP($B50,'S 2 H BRUT'!$B$6:$E$130,4,FALSE)))</f>
        <v/>
      </c>
      <c r="F50" s="36" t="str">
        <f>IF(VLOOKUP($B50,'S 2 H NET'!$B$6:E$130,4,FALSE)="","",(VLOOKUP($B50,'S 2 H NET'!$B$6:$E$130,4,FALSE)))</f>
        <v/>
      </c>
      <c r="G50" s="51" t="str">
        <f>IF(F50="","",SUM(E50:F50))</f>
        <v/>
      </c>
      <c r="H50" s="36" t="str">
        <f>IF(VLOOKUP($B50,'S 2 H BRUT'!$B$6:$F$130,5,FALSE)="","",(VLOOKUP($B50,'S 2 H BRUT'!$B$6:$F$130,5,FALSE)))</f>
        <v/>
      </c>
      <c r="I50" s="36" t="str">
        <f>IF(VLOOKUP($B50,'S 2 H NET'!$B$6:$F$130,5,FALSE)="","",(VLOOKUP($B50,'S 2 H NET'!$B$6:$F$130,5,FALSE)))</f>
        <v/>
      </c>
      <c r="J50" s="51" t="str">
        <f>IF(I50="","",SUM(H50:I50))</f>
        <v/>
      </c>
      <c r="K50" s="36">
        <f>IF(VLOOKUP($B50,'S 2 H BRUT'!$B$6:$G$130,6,FALSE)="","",(VLOOKUP($B50,'S 2 H BRUT'!$B$6:$G$130,6,FALSE)))</f>
        <v>26</v>
      </c>
      <c r="L50" s="36">
        <f>IF(VLOOKUP($B50,'S 2 H NET'!$B$6:$G$130,6,FALSE)="","",(VLOOKUP($B50,'S 2 H NET'!$B$6:$G$130,6,FALSE)))</f>
        <v>37</v>
      </c>
      <c r="M50" s="51">
        <f>IF(L50="","",SUM(K50:L50))</f>
        <v>63</v>
      </c>
      <c r="N50" s="36" t="str">
        <f>IF(VLOOKUP($B50,'S 2 H BRUT'!$B$6:$H$130,7,FALSE)="","",(VLOOKUP($B50,'S 2 H BRUT'!$B$6:$H$130,7,FALSE)))</f>
        <v/>
      </c>
      <c r="O50" s="36" t="str">
        <f>IF(VLOOKUP($B50,'S 2 H NET'!$B$6:$H$130,7,FALSE)="","",(VLOOKUP($B50,'S 2 H NET'!$B$6:$H$130,7,FALSE)))</f>
        <v/>
      </c>
      <c r="P50" s="51" t="str">
        <f>IF(O50="","",SUM(N50:O50))</f>
        <v/>
      </c>
      <c r="Q50" s="36" t="str">
        <f>IF(VLOOKUP($B50,'S 2 H BRUT'!$B$6:$J$130,8,FALSE)="","",(VLOOKUP($B50,'S 2 H BRUT'!$B$6:$J$130,8,FALSE)))</f>
        <v/>
      </c>
      <c r="R50" s="36" t="str">
        <f>IF(VLOOKUP($B50,'S 2 H NET'!$B$6:$J$130,8,FALSE)="","",(VLOOKUP($B50,'S 2 H NET'!$B$6:$J$130,8,FALSE)))</f>
        <v/>
      </c>
      <c r="S50" s="51" t="str">
        <f>IF(R50="","",SUM(Q50:R50))</f>
        <v/>
      </c>
      <c r="T50" s="36" t="str">
        <f>IF(VLOOKUP($B50,'S 2 H BRUT'!$B$6:$J$130,9,FALSE)="","",(VLOOKUP($B50,'S 2 H BRUT'!$B$6:$J$130,9,FALSE)))</f>
        <v/>
      </c>
      <c r="U50" s="36" t="str">
        <f>IF(VLOOKUP($B50,'S 2 H NET'!$B$6:$J$130,9,FALSE)="","",(VLOOKUP($B50,'S 2 H NET'!$B$6:$J$130,9,FALSE)))</f>
        <v/>
      </c>
      <c r="V50" s="51" t="str">
        <f>IF(U50="","",SUM(T50:U50))</f>
        <v/>
      </c>
      <c r="W50" s="36" t="str">
        <f>IF(VLOOKUP($B50,'S 2 H BRUT'!$B$6:$M$130,10,FALSE)="","",(VLOOKUP($B50,'S 2 H BRUT'!$B$6:$M$130,10,FALSE)))</f>
        <v/>
      </c>
      <c r="X50" s="36" t="str">
        <f>IF(VLOOKUP($B50,'S 2 H NET'!$B$6:$M$130,10,FALSE)="","",(VLOOKUP($B50,'S 2 H NET'!$B$6:$M$130,10,FALSE)))</f>
        <v/>
      </c>
      <c r="Y50" s="51" t="str">
        <f>IF(X50="","",SUM(W50:X50))</f>
        <v/>
      </c>
      <c r="Z50" s="36">
        <f>IF(VLOOKUP($B50,'S 2 H BRUT'!$B$6:$L$130,11,FALSE)="","",(VLOOKUP($B50,'S 2 H BRUT'!$B$6:$L$130,11,FALSE)))</f>
        <v>25</v>
      </c>
      <c r="AA50" s="36">
        <f>IF(VLOOKUP($B50,'S 2 H NET'!$B$6:$L$130,11,FALSE)="","",(VLOOKUP($B50,'S 2 H NET'!$B$6:$L$130,11,FALSE)))</f>
        <v>37</v>
      </c>
      <c r="AB50" s="51">
        <f>IF(AA50="","",SUM(Z50:AA50))</f>
        <v>62</v>
      </c>
      <c r="AC50" s="36">
        <f>IF(VLOOKUP($B50,'S 2 H BRUT'!$B$6:$M$130,12,FALSE)="","",(VLOOKUP($B50,'S 2 H BRUT'!$B$6:$M$130,12,FALSE)))</f>
        <v>27</v>
      </c>
      <c r="AD50" s="36">
        <f>IF(VLOOKUP($B50,'S 2 H NET'!$B$6:$M$130,12,FALSE)="","",(VLOOKUP($B50,'S 2 H NET'!$B$6:$M$130,12,FALSE)))</f>
        <v>36</v>
      </c>
      <c r="AE50" s="51">
        <f>IF(AD50="","",SUM(AC50:AD50))</f>
        <v>63</v>
      </c>
      <c r="AF50" s="36" t="str">
        <f>IF(VLOOKUP($B50,'S 2 H BRUT'!$B$6:$N$130,13,FALSE)="","",(VLOOKUP($B50,'S 2 H BRUT'!$B$6:$N$130,13,FALSE)))</f>
        <v/>
      </c>
      <c r="AG50" s="36" t="str">
        <f>IF(VLOOKUP($B50,'S 2 H NET'!$B$6:$N$130,13,FALSE)="","",(VLOOKUP($B50,'S 2 H NET'!$B$6:$N$130,13,FALSE)))</f>
        <v/>
      </c>
      <c r="AH50" s="51" t="str">
        <f>IF(AG50="","",SUM(AF50:AG50))</f>
        <v/>
      </c>
      <c r="AI50" s="51">
        <f>SUM(G50,J50,M50,P50,S50,V50,Y50,AB50,AE50,AH50)</f>
        <v>188</v>
      </c>
      <c r="AJ50" s="52">
        <f>+COUNT(G50,J50,M50,P50,S50,V50,Y50,AB50,AE50,AH50)</f>
        <v>3</v>
      </c>
      <c r="AK50" s="52">
        <f>IF(AJ50&lt;6,0,+SMALL(($G50,$J50,$M50,$P50,$S50,$V50,$Y50,$AB50,$AE50,$AH50),1))</f>
        <v>0</v>
      </c>
      <c r="AL50" s="52">
        <f>IF(AJ50&lt;7,0,+SMALL(($G50,$J50,$M50,$P50,$S50,$V50,$Y50,$AB50,$AE50,$AH50),2))</f>
        <v>0</v>
      </c>
      <c r="AM50" s="52">
        <f>IF(AJ50&lt;8,0,+SMALL(($G50,$J50,$M50,$P50,$S50,$V50,$Y50,$AB50,$AE50,$AH50),3))</f>
        <v>0</v>
      </c>
      <c r="AN50" s="52">
        <f>IF(AJ50&lt;9,0,+SMALL(($G50,$J50,$M50,$P50,$S50,$V50,$Y50,$AB50,$AE50,$AH50),4))</f>
        <v>0</v>
      </c>
      <c r="AO50" s="52">
        <f>AI50-AK50-AL50-AM50-AN50</f>
        <v>188</v>
      </c>
      <c r="AP50" s="20">
        <f>RANK(AO50,$AO$6:$AO$130,0)</f>
        <v>45</v>
      </c>
    </row>
    <row r="51" spans="1:47" ht="14.4">
      <c r="B51" s="48" t="s">
        <v>298</v>
      </c>
      <c r="C51" s="36"/>
      <c r="D51" s="86" t="s">
        <v>181</v>
      </c>
      <c r="E51" s="36" t="str">
        <f>IF(VLOOKUP($B51,'S 2 H BRUT'!$B$6:$E$130,4,FALSE)="","",(VLOOKUP($B51,'S 2 H BRUT'!$B$6:$E$130,4,FALSE)))</f>
        <v/>
      </c>
      <c r="F51" s="36" t="str">
        <f>IF(VLOOKUP($B51,'S 2 H NET'!$B$6:E$130,4,FALSE)="","",(VLOOKUP($B51,'S 2 H NET'!$B$6:$E$130,4,FALSE)))</f>
        <v/>
      </c>
      <c r="G51" s="51" t="str">
        <f>IF(F51="","",SUM(E51:F51))</f>
        <v/>
      </c>
      <c r="H51" s="36" t="str">
        <f>IF(VLOOKUP($B51,'S 2 H BRUT'!$B$6:$F$130,5,FALSE)="","",(VLOOKUP($B51,'S 2 H BRUT'!$B$6:$F$130,5,FALSE)))</f>
        <v/>
      </c>
      <c r="I51" s="36" t="str">
        <f>IF(VLOOKUP($B51,'S 2 H NET'!$B$6:$F$130,5,FALSE)="","",(VLOOKUP($B51,'S 2 H NET'!$B$6:$F$130,5,FALSE)))</f>
        <v/>
      </c>
      <c r="J51" s="51" t="str">
        <f>IF(I51="","",SUM(H51:I51))</f>
        <v/>
      </c>
      <c r="K51" s="36">
        <f>IF(VLOOKUP($B51,'S 2 H BRUT'!$B$6:$G$130,6,FALSE)="","",(VLOOKUP($B51,'S 2 H BRUT'!$B$6:$G$130,6,FALSE)))</f>
        <v>12</v>
      </c>
      <c r="L51" s="36">
        <f>IF(VLOOKUP($B51,'S 2 H NET'!$B$6:$G$130,6,FALSE)="","",(VLOOKUP($B51,'S 2 H NET'!$B$6:$G$130,6,FALSE)))</f>
        <v>30</v>
      </c>
      <c r="M51" s="51">
        <f>IF(L51="","",SUM(K51:L51))</f>
        <v>42</v>
      </c>
      <c r="N51" s="36">
        <f>IF(VLOOKUP($B51,'S 2 H BRUT'!$B$6:$H$130,7,FALSE)="","",(VLOOKUP($B51,'S 2 H BRUT'!$B$6:$H$130,7,FALSE)))</f>
        <v>19</v>
      </c>
      <c r="O51" s="36">
        <f>IF(VLOOKUP($B51,'S 2 H NET'!$B$6:$H$130,7,FALSE)="","",(VLOOKUP($B51,'S 2 H NET'!$B$6:$H$130,7,FALSE)))</f>
        <v>36</v>
      </c>
      <c r="P51" s="51">
        <f>IF(O51="","",SUM(N51:O51))</f>
        <v>55</v>
      </c>
      <c r="Q51" s="36" t="str">
        <f>IF(VLOOKUP($B51,'S 2 H BRUT'!$B$6:$J$130,8,FALSE)="","",(VLOOKUP($B51,'S 2 H BRUT'!$B$6:$J$130,8,FALSE)))</f>
        <v/>
      </c>
      <c r="R51" s="36" t="str">
        <f>IF(VLOOKUP($B51,'S 2 H NET'!$B$6:$J$130,8,FALSE)="","",(VLOOKUP($B51,'S 2 H NET'!$B$6:$J$130,8,FALSE)))</f>
        <v/>
      </c>
      <c r="S51" s="51" t="str">
        <f>IF(R51="","",SUM(Q51:R51))</f>
        <v/>
      </c>
      <c r="T51" s="36" t="str">
        <f>IF(VLOOKUP($B51,'S 2 H BRUT'!$B$6:$J$130,9,FALSE)="","",(VLOOKUP($B51,'S 2 H BRUT'!$B$6:$J$130,9,FALSE)))</f>
        <v/>
      </c>
      <c r="U51" s="36" t="str">
        <f>IF(VLOOKUP($B51,'S 2 H NET'!$B$6:$J$130,9,FALSE)="","",(VLOOKUP($B51,'S 2 H NET'!$B$6:$J$130,9,FALSE)))</f>
        <v/>
      </c>
      <c r="V51" s="51" t="str">
        <f>IF(U51="","",SUM(T51:U51))</f>
        <v/>
      </c>
      <c r="W51" s="36" t="str">
        <f>IF(VLOOKUP($B51,'S 2 H BRUT'!$B$6:$M$130,10,FALSE)="","",(VLOOKUP($B51,'S 2 H BRUT'!$B$6:$M$130,10,FALSE)))</f>
        <v/>
      </c>
      <c r="X51" s="36" t="str">
        <f>IF(VLOOKUP($B51,'S 2 H NET'!$B$6:$M$130,10,FALSE)="","",(VLOOKUP($B51,'S 2 H NET'!$B$6:$M$130,10,FALSE)))</f>
        <v/>
      </c>
      <c r="Y51" s="51" t="str">
        <f>IF(X51="","",SUM(W51:X51))</f>
        <v/>
      </c>
      <c r="Z51" s="36">
        <f>IF(VLOOKUP($B51,'S 2 H BRUT'!$B$6:$L$130,11,FALSE)="","",(VLOOKUP($B51,'S 2 H BRUT'!$B$6:$L$130,11,FALSE)))</f>
        <v>17</v>
      </c>
      <c r="AA51" s="36">
        <f>IF(VLOOKUP($B51,'S 2 H NET'!$B$6:$L$130,11,FALSE)="","",(VLOOKUP($B51,'S 2 H NET'!$B$6:$L$130,11,FALSE)))</f>
        <v>36</v>
      </c>
      <c r="AB51" s="51">
        <f>IF(AA51="","",SUM(Z51:AA51))</f>
        <v>53</v>
      </c>
      <c r="AC51" s="36">
        <f>IF(VLOOKUP($B51,'S 2 H BRUT'!$B$6:$M$130,12,FALSE)="","",(VLOOKUP($B51,'S 2 H BRUT'!$B$6:$M$130,12,FALSE)))</f>
        <v>11</v>
      </c>
      <c r="AD51" s="36">
        <f>IF(VLOOKUP($B51,'S 2 H NET'!$B$6:$M$130,12,FALSE)="","",(VLOOKUP($B51,'S 2 H NET'!$B$6:$M$130,12,FALSE)))</f>
        <v>25</v>
      </c>
      <c r="AE51" s="51">
        <f>IF(AD51="","",SUM(AC51:AD51))</f>
        <v>36</v>
      </c>
      <c r="AF51" s="36" t="str">
        <f>IF(VLOOKUP($B51,'S 2 H BRUT'!$B$6:$N$130,13,FALSE)="","",(VLOOKUP($B51,'S 2 H BRUT'!$B$6:$N$130,13,FALSE)))</f>
        <v/>
      </c>
      <c r="AG51" s="36" t="str">
        <f>IF(VLOOKUP($B51,'S 2 H NET'!$B$6:$N$130,13,FALSE)="","",(VLOOKUP($B51,'S 2 H NET'!$B$6:$N$130,13,FALSE)))</f>
        <v/>
      </c>
      <c r="AH51" s="51" t="str">
        <f>IF(AG51="","",SUM(AF51:AG51))</f>
        <v/>
      </c>
      <c r="AI51" s="51">
        <f>SUM(G51,J51,M51,P51,S51,V51,Y51,AB51,AE51,AH51)</f>
        <v>186</v>
      </c>
      <c r="AJ51" s="52">
        <f>+COUNT(G51,J51,M51,P51,S51,V51,Y51,AB51,AE51,AH51)</f>
        <v>4</v>
      </c>
      <c r="AK51" s="52">
        <f>IF(AJ51&lt;6,0,+SMALL(($G51,$J51,$M51,$P51,$S51,$V51,$Y51,$AB51,$AE51,$AH51),1))</f>
        <v>0</v>
      </c>
      <c r="AL51" s="52">
        <f>IF(AJ51&lt;7,0,+SMALL(($G51,$J51,$M51,$P51,$S51,$V51,$Y51,$AB51,$AE51,$AH51),2))</f>
        <v>0</v>
      </c>
      <c r="AM51" s="52">
        <f>IF(AJ51&lt;8,0,+SMALL(($G51,$J51,$M51,$P51,$S51,$V51,$Y51,$AB51,$AE51,$AH51),3))</f>
        <v>0</v>
      </c>
      <c r="AN51" s="52">
        <f>IF(AJ51&lt;9,0,+SMALL(($G51,$J51,$M51,$P51,$S51,$V51,$Y51,$AB51,$AE51,$AH51),4))</f>
        <v>0</v>
      </c>
      <c r="AO51" s="52">
        <f>AI51-AK51-AL51-AM51-AN51</f>
        <v>186</v>
      </c>
      <c r="AP51" s="20">
        <f>RANK(AO51,$AO$6:$AO$130,0)</f>
        <v>46</v>
      </c>
    </row>
    <row r="52" spans="1:47" ht="14.4">
      <c r="B52" s="48" t="s">
        <v>37</v>
      </c>
      <c r="C52" s="49"/>
      <c r="D52" s="53" t="s">
        <v>22</v>
      </c>
      <c r="E52" s="36">
        <f>IF(VLOOKUP($B52,'S 2 H BRUT'!$B$6:$E$130,4,FALSE)="","",(VLOOKUP($B52,'S 2 H BRUT'!$B$6:$E$130,4,FALSE)))</f>
        <v>8</v>
      </c>
      <c r="F52" s="36">
        <f>IF(VLOOKUP($B52,'S 2 H NET'!$B$6:E$130,4,FALSE)="","",(VLOOKUP($B52,'S 2 H NET'!$B$6:$E$130,4,FALSE)))</f>
        <v>28</v>
      </c>
      <c r="G52" s="51">
        <f>IF(F52="","",SUM(E52:F52))</f>
        <v>36</v>
      </c>
      <c r="H52" s="36">
        <f>IF(VLOOKUP($B52,'S 2 H BRUT'!$B$6:$F$130,5,FALSE)="","",(VLOOKUP($B52,'S 2 H BRUT'!$B$6:$F$130,5,FALSE)))</f>
        <v>15</v>
      </c>
      <c r="I52" s="36">
        <f>IF(VLOOKUP($B52,'S 2 H NET'!$B$6:$F$130,5,FALSE)="","",(VLOOKUP($B52,'S 2 H NET'!$B$6:$F$130,5,FALSE)))</f>
        <v>39</v>
      </c>
      <c r="J52" s="51">
        <f>IF(I52="","",SUM(H52:I52))</f>
        <v>54</v>
      </c>
      <c r="K52" s="36" t="str">
        <f>IF(VLOOKUP($B52,'S 2 H BRUT'!$B$6:$G$130,6,FALSE)="","",(VLOOKUP($B52,'S 2 H BRUT'!$B$6:$G$130,6,FALSE)))</f>
        <v/>
      </c>
      <c r="L52" s="36" t="str">
        <f>IF(VLOOKUP($B52,'S 2 H NET'!$B$6:$G$130,6,FALSE)="","",(VLOOKUP($B52,'S 2 H NET'!$B$6:$G$130,6,FALSE)))</f>
        <v/>
      </c>
      <c r="M52" s="51" t="str">
        <f>IF(L52="","",SUM(K52:L52))</f>
        <v/>
      </c>
      <c r="N52" s="36" t="str">
        <f>IF(VLOOKUP($B52,'S 2 H BRUT'!$B$6:$H$130,7,FALSE)="","",(VLOOKUP($B52,'S 2 H BRUT'!$B$6:$H$130,7,FALSE)))</f>
        <v/>
      </c>
      <c r="O52" s="36" t="str">
        <f>IF(VLOOKUP($B52,'S 2 H NET'!$B$6:$H$130,7,FALSE)="","",(VLOOKUP($B52,'S 2 H NET'!$B$6:$H$130,7,FALSE)))</f>
        <v/>
      </c>
      <c r="P52" s="51" t="str">
        <f>IF(O52="","",SUM(N52:O52))</f>
        <v/>
      </c>
      <c r="Q52" s="36">
        <f>IF(VLOOKUP($B52,'S 2 H BRUT'!$B$6:$J$130,8,FALSE)="","",(VLOOKUP($B52,'S 2 H BRUT'!$B$6:$J$130,8,FALSE)))</f>
        <v>19</v>
      </c>
      <c r="R52" s="36">
        <f>IF(VLOOKUP($B52,'S 2 H NET'!$B$6:$J$130,8,FALSE)="","",(VLOOKUP($B52,'S 2 H NET'!$B$6:$J$130,8,FALSE)))</f>
        <v>38</v>
      </c>
      <c r="S52" s="51">
        <f>IF(R52="","",SUM(Q52:R52))</f>
        <v>57</v>
      </c>
      <c r="T52" s="36">
        <f>IF(VLOOKUP($B52,'S 2 H BRUT'!$B$6:$J$130,9,FALSE)="","",(VLOOKUP($B52,'S 2 H BRUT'!$B$6:$J$130,9,FALSE)))</f>
        <v>9</v>
      </c>
      <c r="U52" s="36">
        <f>IF(VLOOKUP($B52,'S 2 H NET'!$B$6:$J$130,9,FALSE)="","",(VLOOKUP($B52,'S 2 H NET'!$B$6:$J$130,9,FALSE)))</f>
        <v>29</v>
      </c>
      <c r="V52" s="51">
        <f>IF(U52="","",SUM(T52:U52))</f>
        <v>38</v>
      </c>
      <c r="W52" s="36" t="str">
        <f>IF(VLOOKUP($B52,'S 2 H BRUT'!$B$6:$M$130,10,FALSE)="","",(VLOOKUP($B52,'S 2 H BRUT'!$B$6:$M$130,10,FALSE)))</f>
        <v/>
      </c>
      <c r="X52" s="36" t="str">
        <f>IF(VLOOKUP($B52,'S 2 H NET'!$B$6:$M$130,10,FALSE)="","",(VLOOKUP($B52,'S 2 H NET'!$B$6:$M$130,10,FALSE)))</f>
        <v/>
      </c>
      <c r="Y52" s="51" t="str">
        <f>IF(X52="","",SUM(W52:X52))</f>
        <v/>
      </c>
      <c r="Z52" s="36" t="str">
        <f>IF(VLOOKUP($B52,'S 2 H BRUT'!$B$6:$L$130,11,FALSE)="","",(VLOOKUP($B52,'S 2 H BRUT'!$B$6:$L$130,11,FALSE)))</f>
        <v/>
      </c>
      <c r="AA52" s="36" t="str">
        <f>IF(VLOOKUP($B52,'S 2 H NET'!$B$6:$L$130,11,FALSE)="","",(VLOOKUP($B52,'S 2 H NET'!$B$6:$L$130,11,FALSE)))</f>
        <v/>
      </c>
      <c r="AB52" s="51" t="str">
        <f>IF(AA52="","",SUM(Z52:AA52))</f>
        <v/>
      </c>
      <c r="AC52" s="36" t="str">
        <f>IF(VLOOKUP($B52,'S 2 H BRUT'!$B$6:$M$130,12,FALSE)="","",(VLOOKUP($B52,'S 2 H BRUT'!$B$6:$M$130,12,FALSE)))</f>
        <v/>
      </c>
      <c r="AD52" s="36" t="str">
        <f>IF(VLOOKUP($B52,'S 2 H NET'!$B$6:$M$130,12,FALSE)="","",(VLOOKUP($B52,'S 2 H NET'!$B$6:$M$130,12,FALSE)))</f>
        <v/>
      </c>
      <c r="AE52" s="51" t="str">
        <f>IF(AD52="","",SUM(AC52:AD52))</f>
        <v/>
      </c>
      <c r="AF52" s="36" t="str">
        <f>IF(VLOOKUP($B52,'S 2 H BRUT'!$B$6:$N$130,13,FALSE)="","",(VLOOKUP($B52,'S 2 H BRUT'!$B$6:$N$130,13,FALSE)))</f>
        <v/>
      </c>
      <c r="AG52" s="36" t="str">
        <f>IF(VLOOKUP($B52,'S 2 H NET'!$B$6:$N$130,13,FALSE)="","",(VLOOKUP($B52,'S 2 H NET'!$B$6:$N$130,13,FALSE)))</f>
        <v/>
      </c>
      <c r="AH52" s="51" t="str">
        <f>IF(AG52="","",SUM(AF52:AG52))</f>
        <v/>
      </c>
      <c r="AI52" s="51">
        <f>SUM(G52,J52,M52,P52,S52,V52,Y52,AB52,AE52,AH52)</f>
        <v>185</v>
      </c>
      <c r="AJ52" s="52">
        <f>+COUNT(G52,J52,M52,P52,S52,V52,Y52,AB52,AE52,AH52)</f>
        <v>4</v>
      </c>
      <c r="AK52" s="52">
        <f>IF(AJ52&lt;6,0,+SMALL(($G52,$J52,$M52,$P52,$S52,$V52,$Y52,$AB52,$AE52,$AH52),1))</f>
        <v>0</v>
      </c>
      <c r="AL52" s="52">
        <f>IF(AJ52&lt;7,0,+SMALL(($G52,$J52,$M52,$P52,$S52,$V52,$Y52,$AB52,$AE52,$AH52),2))</f>
        <v>0</v>
      </c>
      <c r="AM52" s="52">
        <f>IF(AJ52&lt;8,0,+SMALL(($G52,$J52,$M52,$P52,$S52,$V52,$Y52,$AB52,$AE52,$AH52),3))</f>
        <v>0</v>
      </c>
      <c r="AN52" s="52">
        <f>IF(AJ52&lt;9,0,+SMALL(($G52,$J52,$M52,$P52,$S52,$V52,$Y52,$AB52,$AE52,$AH52),4))</f>
        <v>0</v>
      </c>
      <c r="AO52" s="52">
        <f>AI52-AK52-AL52-AM52-AN52</f>
        <v>185</v>
      </c>
      <c r="AP52" s="20">
        <f>RANK(AO52,$AO$6:$AO$130,0)</f>
        <v>47</v>
      </c>
    </row>
    <row r="53" spans="1:47" ht="14.4">
      <c r="B53" s="48" t="s">
        <v>141</v>
      </c>
      <c r="C53" s="36"/>
      <c r="D53" s="47" t="s">
        <v>50</v>
      </c>
      <c r="E53" s="36" t="str">
        <f>IF(VLOOKUP($B53,'S 2 H BRUT'!$B$6:$E$130,4,FALSE)="","",(VLOOKUP($B53,'S 2 H BRUT'!$B$6:$E$130,4,FALSE)))</f>
        <v/>
      </c>
      <c r="F53" s="36" t="str">
        <f>IF(VLOOKUP($B53,'S 2 H NET'!$B$6:E$130,4,FALSE)="","",(VLOOKUP($B53,'S 2 H NET'!$B$6:$E$130,4,FALSE)))</f>
        <v/>
      </c>
      <c r="G53" s="51" t="str">
        <f>IF(F53="","",SUM(E53:F53))</f>
        <v/>
      </c>
      <c r="H53" s="36">
        <f>IF(VLOOKUP($B53,'S 2 H BRUT'!$B$6:$F$130,5,FALSE)="","",(VLOOKUP($B53,'S 2 H BRUT'!$B$6:$F$130,5,FALSE)))</f>
        <v>14</v>
      </c>
      <c r="I53" s="36">
        <f>IF(VLOOKUP($B53,'S 2 H NET'!$B$6:$F$130,5,FALSE)="","",(VLOOKUP($B53,'S 2 H NET'!$B$6:$F$130,5,FALSE)))</f>
        <v>32</v>
      </c>
      <c r="J53" s="51">
        <f>IF(I53="","",SUM(H53:I53))</f>
        <v>46</v>
      </c>
      <c r="K53" s="36">
        <f>IF(VLOOKUP($B53,'S 2 H BRUT'!$B$6:$G$130,6,FALSE)="","",(VLOOKUP($B53,'S 2 H BRUT'!$B$6:$G$130,6,FALSE)))</f>
        <v>9</v>
      </c>
      <c r="L53" s="36">
        <f>IF(VLOOKUP($B53,'S 2 H NET'!$B$6:$G$130,6,FALSE)="","",(VLOOKUP($B53,'S 2 H NET'!$B$6:$G$130,6,FALSE)))</f>
        <v>24</v>
      </c>
      <c r="M53" s="51">
        <f>IF(L53="","",SUM(K53:L53))</f>
        <v>33</v>
      </c>
      <c r="N53" s="36" t="str">
        <f>IF(VLOOKUP($B53,'S 2 H BRUT'!$B$6:$H$130,7,FALSE)="","",(VLOOKUP($B53,'S 2 H BRUT'!$B$6:$H$130,7,FALSE)))</f>
        <v/>
      </c>
      <c r="O53" s="36" t="str">
        <f>IF(VLOOKUP($B53,'S 2 H NET'!$B$6:$H$130,7,FALSE)="","",(VLOOKUP($B53,'S 2 H NET'!$B$6:$H$130,7,FALSE)))</f>
        <v/>
      </c>
      <c r="P53" s="51" t="str">
        <f>IF(O53="","",SUM(N53:O53))</f>
        <v/>
      </c>
      <c r="Q53" s="36">
        <f>IF(VLOOKUP($B53,'S 2 H BRUT'!$B$6:$J$130,8,FALSE)="","",(VLOOKUP($B53,'S 2 H BRUT'!$B$6:$J$130,8,FALSE)))</f>
        <v>11</v>
      </c>
      <c r="R53" s="36">
        <f>IF(VLOOKUP($B53,'S 2 H NET'!$B$6:$J$130,8,FALSE)="","",(VLOOKUP($B53,'S 2 H NET'!$B$6:$J$130,8,FALSE)))</f>
        <v>27</v>
      </c>
      <c r="S53" s="51">
        <f>IF(R53="","",SUM(Q53:R53))</f>
        <v>38</v>
      </c>
      <c r="T53" s="36">
        <f>IF(VLOOKUP($B53,'S 2 H BRUT'!$B$6:$J$130,9,FALSE)="","",(VLOOKUP($B53,'S 2 H BRUT'!$B$6:$J$130,9,FALSE)))</f>
        <v>8</v>
      </c>
      <c r="U53" s="36">
        <f>IF(VLOOKUP($B53,'S 2 H NET'!$B$6:$J$130,9,FALSE)="","",(VLOOKUP($B53,'S 2 H NET'!$B$6:$J$130,9,FALSE)))</f>
        <v>22</v>
      </c>
      <c r="V53" s="51">
        <f>IF(U53="","",SUM(T53:U53))</f>
        <v>30</v>
      </c>
      <c r="W53" s="36" t="str">
        <f>IF(VLOOKUP($B53,'S 2 H BRUT'!$B$6:$M$130,10,FALSE)="","",(VLOOKUP($B53,'S 2 H BRUT'!$B$6:$M$130,10,FALSE)))</f>
        <v/>
      </c>
      <c r="X53" s="36" t="str">
        <f>IF(VLOOKUP($B53,'S 2 H NET'!$B$6:$M$130,10,FALSE)="","",(VLOOKUP($B53,'S 2 H NET'!$B$6:$M$130,10,FALSE)))</f>
        <v/>
      </c>
      <c r="Y53" s="51" t="str">
        <f>IF(X53="","",SUM(W53:X53))</f>
        <v/>
      </c>
      <c r="Z53" s="36" t="str">
        <f>IF(VLOOKUP($B53,'S 2 H BRUT'!$B$6:$L$130,11,FALSE)="","",(VLOOKUP($B53,'S 2 H BRUT'!$B$6:$L$130,11,FALSE)))</f>
        <v/>
      </c>
      <c r="AA53" s="36" t="str">
        <f>IF(VLOOKUP($B53,'S 2 H NET'!$B$6:$L$130,11,FALSE)="","",(VLOOKUP($B53,'S 2 H NET'!$B$6:$L$130,11,FALSE)))</f>
        <v/>
      </c>
      <c r="AB53" s="51" t="str">
        <f>IF(AA53="","",SUM(Z53:AA53))</f>
        <v/>
      </c>
      <c r="AC53" s="36">
        <f>IF(VLOOKUP($B53,'S 2 H BRUT'!$B$6:$M$130,12,FALSE)="","",(VLOOKUP($B53,'S 2 H BRUT'!$B$6:$M$130,12,FALSE)))</f>
        <v>12</v>
      </c>
      <c r="AD53" s="36">
        <f>IF(VLOOKUP($B53,'S 2 H NET'!$B$6:$M$130,12,FALSE)="","",(VLOOKUP($B53,'S 2 H NET'!$B$6:$M$130,12,FALSE)))</f>
        <v>25</v>
      </c>
      <c r="AE53" s="51">
        <f>IF(AD53="","",SUM(AC53:AD53))</f>
        <v>37</v>
      </c>
      <c r="AF53" s="36" t="str">
        <f>IF(VLOOKUP($B53,'S 2 H BRUT'!$B$6:$N$130,13,FALSE)="","",(VLOOKUP($B53,'S 2 H BRUT'!$B$6:$N$130,13,FALSE)))</f>
        <v/>
      </c>
      <c r="AG53" s="36" t="str">
        <f>IF(VLOOKUP($B53,'S 2 H NET'!$B$6:$N$130,13,FALSE)="","",(VLOOKUP($B53,'S 2 H NET'!$B$6:$N$130,13,FALSE)))</f>
        <v/>
      </c>
      <c r="AH53" s="51" t="str">
        <f>IF(AG53="","",SUM(AF53:AG53))</f>
        <v/>
      </c>
      <c r="AI53" s="51">
        <f>SUM(G53,J53,M53,P53,S53,V53,Y53,AB53,AE53,AH53)</f>
        <v>184</v>
      </c>
      <c r="AJ53" s="52">
        <f>+COUNT(G53,J53,M53,P53,S53,V53,Y53,AB53,AE53,AH53)</f>
        <v>5</v>
      </c>
      <c r="AK53" s="52">
        <f>IF(AJ53&lt;6,0,+SMALL(($G53,$J53,$M53,$P53,$S53,$V53,$Y53,$AB53,$AE53,$AH53),1))</f>
        <v>0</v>
      </c>
      <c r="AL53" s="52">
        <f>IF(AJ53&lt;7,0,+SMALL(($G53,$J53,$M53,$P53,$S53,$V53,$Y53,$AB53,$AE53,$AH53),2))</f>
        <v>0</v>
      </c>
      <c r="AM53" s="52">
        <f>IF(AJ53&lt;8,0,+SMALL(($G53,$J53,$M53,$P53,$S53,$V53,$Y53,$AB53,$AE53,$AH53),3))</f>
        <v>0</v>
      </c>
      <c r="AN53" s="52">
        <f>IF(AJ53&lt;9,0,+SMALL(($G53,$J53,$M53,$P53,$S53,$V53,$Y53,$AB53,$AE53,$AH53),4))</f>
        <v>0</v>
      </c>
      <c r="AO53" s="52">
        <f>AI53-AK53-AL53-AM53-AN53</f>
        <v>184</v>
      </c>
      <c r="AP53" s="20">
        <f>RANK(AO53,$AO$6:$AO$130,0)</f>
        <v>48</v>
      </c>
    </row>
    <row r="54" spans="1:47" s="11" customFormat="1" ht="14.4">
      <c r="A54" s="3"/>
      <c r="B54" s="48" t="s">
        <v>133</v>
      </c>
      <c r="C54" s="49"/>
      <c r="D54" s="53" t="s">
        <v>22</v>
      </c>
      <c r="E54" s="36">
        <f>IF(VLOOKUP($B54,'S 2 H BRUT'!$B$6:$E$130,4,FALSE)="","",(VLOOKUP($B54,'S 2 H BRUT'!$B$6:$E$130,4,FALSE)))</f>
        <v>9</v>
      </c>
      <c r="F54" s="36">
        <f>IF(VLOOKUP($B54,'S 2 H NET'!$B$6:E$130,4,FALSE)="","",(VLOOKUP($B54,'S 2 H NET'!$B$6:$E$130,4,FALSE)))</f>
        <v>28</v>
      </c>
      <c r="G54" s="51">
        <f>IF(F54="","",SUM(E54:F54))</f>
        <v>37</v>
      </c>
      <c r="H54" s="36" t="str">
        <f>IF(VLOOKUP($B54,'S 2 H BRUT'!$B$6:$F$130,5,FALSE)="","",(VLOOKUP($B54,'S 2 H BRUT'!$B$6:$F$130,5,FALSE)))</f>
        <v/>
      </c>
      <c r="I54" s="36" t="str">
        <f>IF(VLOOKUP($B54,'S 2 H NET'!$B$6:$F$130,5,FALSE)="","",(VLOOKUP($B54,'S 2 H NET'!$B$6:$F$130,5,FALSE)))</f>
        <v/>
      </c>
      <c r="J54" s="51" t="str">
        <f>IF(I54="","",SUM(H54:I54))</f>
        <v/>
      </c>
      <c r="K54" s="36">
        <f>IF(VLOOKUP($B54,'S 2 H BRUT'!$B$6:$G$130,6,FALSE)="","",(VLOOKUP($B54,'S 2 H BRUT'!$B$6:$G$130,6,FALSE)))</f>
        <v>8</v>
      </c>
      <c r="L54" s="36">
        <f>IF(VLOOKUP($B54,'S 2 H NET'!$B$6:$G$130,6,FALSE)="","",(VLOOKUP($B54,'S 2 H NET'!$B$6:$G$130,6,FALSE)))</f>
        <v>23</v>
      </c>
      <c r="M54" s="51">
        <f>IF(L54="","",SUM(K54:L54))</f>
        <v>31</v>
      </c>
      <c r="N54" s="36">
        <f>IF(VLOOKUP($B54,'S 2 H BRUT'!$B$6:$H$130,7,FALSE)="","",(VLOOKUP($B54,'S 2 H BRUT'!$B$6:$H$130,7,FALSE)))</f>
        <v>10</v>
      </c>
      <c r="O54" s="36">
        <f>IF(VLOOKUP($B54,'S 2 H NET'!$B$6:$H$130,7,FALSE)="","",(VLOOKUP($B54,'S 2 H NET'!$B$6:$H$130,7,FALSE)))</f>
        <v>29</v>
      </c>
      <c r="P54" s="51">
        <f>IF(O54="","",SUM(N54:O54))</f>
        <v>39</v>
      </c>
      <c r="Q54" s="36">
        <f>IF(VLOOKUP($B54,'S 2 H BRUT'!$B$6:$J$130,8,FALSE)="","",(VLOOKUP($B54,'S 2 H BRUT'!$B$6:$J$130,8,FALSE)))</f>
        <v>13</v>
      </c>
      <c r="R54" s="36">
        <f>IF(VLOOKUP($B54,'S 2 H NET'!$B$6:$J$130,8,FALSE)="","",(VLOOKUP($B54,'S 2 H NET'!$B$6:$J$130,8,FALSE)))</f>
        <v>31</v>
      </c>
      <c r="S54" s="51">
        <f>IF(R54="","",SUM(Q54:R54))</f>
        <v>44</v>
      </c>
      <c r="T54" s="36">
        <f>IF(VLOOKUP($B54,'S 2 H BRUT'!$B$6:$J$130,9,FALSE)="","",(VLOOKUP($B54,'S 2 H BRUT'!$B$6:$J$130,9,FALSE)))</f>
        <v>6</v>
      </c>
      <c r="U54" s="36">
        <f>IF(VLOOKUP($B54,'S 2 H NET'!$B$6:$J$130,9,FALSE)="","",(VLOOKUP($B54,'S 2 H NET'!$B$6:$J$130,9,FALSE)))</f>
        <v>25</v>
      </c>
      <c r="V54" s="51">
        <f>IF(U54="","",SUM(T54:U54))</f>
        <v>31</v>
      </c>
      <c r="W54" s="36" t="str">
        <f>IF(VLOOKUP($B54,'S 2 H BRUT'!$B$6:$M$130,10,FALSE)="","",(VLOOKUP($B54,'S 2 H BRUT'!$B$6:$M$130,10,FALSE)))</f>
        <v/>
      </c>
      <c r="X54" s="36" t="str">
        <f>IF(VLOOKUP($B54,'S 2 H NET'!$B$6:$M$130,10,FALSE)="","",(VLOOKUP($B54,'S 2 H NET'!$B$6:$M$130,10,FALSE)))</f>
        <v/>
      </c>
      <c r="Y54" s="51" t="str">
        <f>IF(X54="","",SUM(W54:X54))</f>
        <v/>
      </c>
      <c r="Z54" s="36">
        <f>IF(VLOOKUP($B54,'S 2 H BRUT'!$B$6:$L$130,11,FALSE)="","",(VLOOKUP($B54,'S 2 H BRUT'!$B$6:$L$130,11,FALSE)))</f>
        <v>7</v>
      </c>
      <c r="AA54" s="36">
        <f>IF(VLOOKUP($B54,'S 2 H NET'!$B$6:$L$130,11,FALSE)="","",(VLOOKUP($B54,'S 2 H NET'!$B$6:$L$130,11,FALSE)))</f>
        <v>25</v>
      </c>
      <c r="AB54" s="51">
        <f>IF(AA54="","",SUM(Z54:AA54))</f>
        <v>32</v>
      </c>
      <c r="AC54" s="36" t="str">
        <f>IF(VLOOKUP($B54,'S 2 H BRUT'!$B$6:$M$130,12,FALSE)="","",(VLOOKUP($B54,'S 2 H BRUT'!$B$6:$M$130,12,FALSE)))</f>
        <v/>
      </c>
      <c r="AD54" s="36" t="str">
        <f>IF(VLOOKUP($B54,'S 2 H NET'!$B$6:$M$130,12,FALSE)="","",(VLOOKUP($B54,'S 2 H NET'!$B$6:$M$130,12,FALSE)))</f>
        <v/>
      </c>
      <c r="AE54" s="51" t="str">
        <f>IF(AD54="","",SUM(AC54:AD54))</f>
        <v/>
      </c>
      <c r="AF54" s="36" t="str">
        <f>IF(VLOOKUP($B54,'S 2 H BRUT'!$B$6:$N$130,13,FALSE)="","",(VLOOKUP($B54,'S 2 H BRUT'!$B$6:$N$130,13,FALSE)))</f>
        <v/>
      </c>
      <c r="AG54" s="36" t="str">
        <f>IF(VLOOKUP($B54,'S 2 H NET'!$B$6:$N$130,13,FALSE)="","",(VLOOKUP($B54,'S 2 H NET'!$B$6:$N$130,13,FALSE)))</f>
        <v/>
      </c>
      <c r="AH54" s="51" t="str">
        <f>IF(AG54="","",SUM(AF54:AG54))</f>
        <v/>
      </c>
      <c r="AI54" s="51">
        <f>SUM(G54,J54,M54,P54,S54,V54,Y54,AB54,AE54,AH54)</f>
        <v>214</v>
      </c>
      <c r="AJ54" s="52">
        <f>+COUNT(G54,J54,M54,P54,S54,V54,Y54,AB54,AE54,AH54)</f>
        <v>6</v>
      </c>
      <c r="AK54" s="52">
        <f>IF(AJ54&lt;6,0,+SMALL(($G54,$J54,$M54,$P54,$S54,$V54,$Y54,$AB54,$AE54,$AH54),1))</f>
        <v>31</v>
      </c>
      <c r="AL54" s="52">
        <f>IF(AJ54&lt;7,0,+SMALL(($G54,$J54,$M54,$P54,$S54,$V54,$Y54,$AB54,$AE54,$AH54),2))</f>
        <v>0</v>
      </c>
      <c r="AM54" s="52">
        <f>IF(AJ54&lt;8,0,+SMALL(($G54,$J54,$M54,$P54,$S54,$V54,$Y54,$AB54,$AE54,$AH54),3))</f>
        <v>0</v>
      </c>
      <c r="AN54" s="52">
        <f>IF(AJ54&lt;9,0,+SMALL(($G54,$J54,$M54,$P54,$S54,$V54,$Y54,$AB54,$AE54,$AH54),4))</f>
        <v>0</v>
      </c>
      <c r="AO54" s="52">
        <f>AI54-AK54-AL54-AM54-AN54</f>
        <v>183</v>
      </c>
      <c r="AP54" s="20">
        <f>RANK(AO54,$AO$6:$AO$130,0)</f>
        <v>49</v>
      </c>
      <c r="AR54" s="30"/>
      <c r="AS54" s="22"/>
      <c r="AT54" s="22"/>
      <c r="AU54" s="13"/>
    </row>
    <row r="55" spans="1:47" s="11" customFormat="1" ht="14.4">
      <c r="A55" s="3"/>
      <c r="B55" s="48" t="s">
        <v>251</v>
      </c>
      <c r="C55" s="36"/>
      <c r="D55" s="46" t="s">
        <v>22</v>
      </c>
      <c r="E55" s="36">
        <f>IF(VLOOKUP($B55,'S 2 H BRUT'!$B$6:$E$130,4,FALSE)="","",(VLOOKUP($B55,'S 2 H BRUT'!$B$6:$E$130,4,FALSE)))</f>
        <v>4</v>
      </c>
      <c r="F55" s="36">
        <f>IF(VLOOKUP($B55,'S 2 H NET'!$B$6:E$130,4,FALSE)="","",(VLOOKUP($B55,'S 2 H NET'!$B$6:$E$130,4,FALSE)))</f>
        <v>24</v>
      </c>
      <c r="G55" s="51">
        <f>IF(F55="","",SUM(E55:F55))</f>
        <v>28</v>
      </c>
      <c r="H55" s="36">
        <f>IF(VLOOKUP($B55,'S 2 H BRUT'!$B$6:$F$130,5,FALSE)="","",(VLOOKUP($B55,'S 2 H BRUT'!$B$6:$F$130,5,FALSE)))</f>
        <v>7</v>
      </c>
      <c r="I55" s="36">
        <f>IF(VLOOKUP($B55,'S 2 H NET'!$B$6:$F$130,5,FALSE)="","",(VLOOKUP($B55,'S 2 H NET'!$B$6:$F$130,5,FALSE)))</f>
        <v>35</v>
      </c>
      <c r="J55" s="51">
        <f>IF(I55="","",SUM(H55:I55))</f>
        <v>42</v>
      </c>
      <c r="K55" s="36" t="str">
        <f>IF(VLOOKUP($B55,'S 2 H BRUT'!$B$6:$G$130,6,FALSE)="","",(VLOOKUP($B55,'S 2 H BRUT'!$B$6:$G$130,6,FALSE)))</f>
        <v/>
      </c>
      <c r="L55" s="36" t="str">
        <f>IF(VLOOKUP($B55,'S 2 H NET'!$B$6:$G$130,6,FALSE)="","",(VLOOKUP($B55,'S 2 H NET'!$B$6:$G$130,6,FALSE)))</f>
        <v/>
      </c>
      <c r="M55" s="51" t="str">
        <f>IF(L55="","",SUM(K55:L55))</f>
        <v/>
      </c>
      <c r="N55" s="36">
        <f>IF(VLOOKUP($B55,'S 2 H BRUT'!$B$6:$H$130,7,FALSE)="","",(VLOOKUP($B55,'S 2 H BRUT'!$B$6:$H$130,7,FALSE)))</f>
        <v>7</v>
      </c>
      <c r="O55" s="36">
        <f>IF(VLOOKUP($B55,'S 2 H NET'!$B$6:$H$130,7,FALSE)="","",(VLOOKUP($B55,'S 2 H NET'!$B$6:$H$130,7,FALSE)))</f>
        <v>30</v>
      </c>
      <c r="P55" s="51">
        <f>IF(O55="","",SUM(N55:O55))</f>
        <v>37</v>
      </c>
      <c r="Q55" s="36" t="str">
        <f>IF(VLOOKUP($B55,'S 2 H BRUT'!$B$6:$J$130,8,FALSE)="","",(VLOOKUP($B55,'S 2 H BRUT'!$B$6:$J$130,8,FALSE)))</f>
        <v/>
      </c>
      <c r="R55" s="36" t="str">
        <f>IF(VLOOKUP($B55,'S 2 H NET'!$B$6:$J$130,8,FALSE)="","",(VLOOKUP($B55,'S 2 H NET'!$B$6:$J$130,8,FALSE)))</f>
        <v/>
      </c>
      <c r="S55" s="51" t="str">
        <f>IF(R55="","",SUM(Q55:R55))</f>
        <v/>
      </c>
      <c r="T55" s="36">
        <f>IF(VLOOKUP($B55,'S 2 H BRUT'!$B$6:$J$130,9,FALSE)="","",(VLOOKUP($B55,'S 2 H BRUT'!$B$6:$J$130,9,FALSE)))</f>
        <v>6</v>
      </c>
      <c r="U55" s="36">
        <f>IF(VLOOKUP($B55,'S 2 H NET'!$B$6:$J$130,9,FALSE)="","",(VLOOKUP($B55,'S 2 H NET'!$B$6:$J$130,9,FALSE)))</f>
        <v>33</v>
      </c>
      <c r="V55" s="51">
        <f>IF(U55="","",SUM(T55:U55))</f>
        <v>39</v>
      </c>
      <c r="W55" s="36" t="str">
        <f>IF(VLOOKUP($B55,'S 2 H BRUT'!$B$6:$M$130,10,FALSE)="","",(VLOOKUP($B55,'S 2 H BRUT'!$B$6:$M$130,10,FALSE)))</f>
        <v/>
      </c>
      <c r="X55" s="36" t="str">
        <f>IF(VLOOKUP($B55,'S 2 H NET'!$B$6:$M$130,10,FALSE)="","",(VLOOKUP($B55,'S 2 H NET'!$B$6:$M$130,10,FALSE)))</f>
        <v/>
      </c>
      <c r="Y55" s="51" t="str">
        <f>IF(X55="","",SUM(W55:X55))</f>
        <v/>
      </c>
      <c r="Z55" s="36">
        <f>IF(VLOOKUP($B55,'S 2 H BRUT'!$B$6:$L$130,11,FALSE)="","",(VLOOKUP($B55,'S 2 H BRUT'!$B$6:$L$130,11,FALSE)))</f>
        <v>4</v>
      </c>
      <c r="AA55" s="36">
        <f>IF(VLOOKUP($B55,'S 2 H NET'!$B$6:$L$130,11,FALSE)="","",(VLOOKUP($B55,'S 2 H NET'!$B$6:$L$130,11,FALSE)))</f>
        <v>28</v>
      </c>
      <c r="AB55" s="51">
        <f>IF(AA55="","",SUM(Z55:AA55))</f>
        <v>32</v>
      </c>
      <c r="AC55" s="36" t="str">
        <f>IF(VLOOKUP($B55,'S 2 H BRUT'!$B$6:$M$130,12,FALSE)="","",(VLOOKUP($B55,'S 2 H BRUT'!$B$6:$M$130,12,FALSE)))</f>
        <v/>
      </c>
      <c r="AD55" s="36" t="str">
        <f>IF(VLOOKUP($B55,'S 2 H NET'!$B$6:$M$130,12,FALSE)="","",(VLOOKUP($B55,'S 2 H NET'!$B$6:$M$130,12,FALSE)))</f>
        <v/>
      </c>
      <c r="AE55" s="51" t="str">
        <f>IF(AD55="","",SUM(AC55:AD55))</f>
        <v/>
      </c>
      <c r="AF55" s="36" t="str">
        <f>IF(VLOOKUP($B55,'S 2 H BRUT'!$B$6:$N$130,13,FALSE)="","",(VLOOKUP($B55,'S 2 H BRUT'!$B$6:$N$130,13,FALSE)))</f>
        <v/>
      </c>
      <c r="AG55" s="36" t="str">
        <f>IF(VLOOKUP($B55,'S 2 H NET'!$B$6:$N$130,13,FALSE)="","",(VLOOKUP($B55,'S 2 H NET'!$B$6:$N$130,13,FALSE)))</f>
        <v/>
      </c>
      <c r="AH55" s="51" t="str">
        <f>IF(AG55="","",SUM(AF55:AG55))</f>
        <v/>
      </c>
      <c r="AI55" s="51">
        <f>SUM(G55,J55,M55,P55,S55,V55,Y55,AB55,AE55,AH55)</f>
        <v>178</v>
      </c>
      <c r="AJ55" s="52">
        <f>+COUNT(G55,J55,M55,P55,S55,V55,Y55,AB55,AE55,AH55)</f>
        <v>5</v>
      </c>
      <c r="AK55" s="52">
        <f>IF(AJ55&lt;6,0,+SMALL(($G55,$J55,$M55,$P55,$S55,$V55,$Y55,$AB55,$AE55,$AH55),1))</f>
        <v>0</v>
      </c>
      <c r="AL55" s="52">
        <f>IF(AJ55&lt;7,0,+SMALL(($G55,$J55,$M55,$P55,$S55,$V55,$Y55,$AB55,$AE55,$AH55),2))</f>
        <v>0</v>
      </c>
      <c r="AM55" s="52">
        <f>IF(AJ55&lt;8,0,+SMALL(($G55,$J55,$M55,$P55,$S55,$V55,$Y55,$AB55,$AE55,$AH55),3))</f>
        <v>0</v>
      </c>
      <c r="AN55" s="52">
        <f>IF(AJ55&lt;9,0,+SMALL(($G55,$J55,$M55,$P55,$S55,$V55,$Y55,$AB55,$AE55,$AH55),4))</f>
        <v>0</v>
      </c>
      <c r="AO55" s="52">
        <f>AI55-AK55-AL55-AM55-AN55</f>
        <v>178</v>
      </c>
      <c r="AP55" s="20">
        <f>RANK(AO55,$AO$6:$AO$130,0)</f>
        <v>50</v>
      </c>
      <c r="AR55" s="30"/>
      <c r="AS55" s="22"/>
      <c r="AT55" s="22"/>
      <c r="AU55" s="13"/>
    </row>
    <row r="56" spans="1:47" s="11" customFormat="1" ht="14.4">
      <c r="A56" s="3"/>
      <c r="B56" s="48" t="s">
        <v>96</v>
      </c>
      <c r="C56" s="36"/>
      <c r="D56" s="44" t="s">
        <v>5</v>
      </c>
      <c r="E56" s="36">
        <f>IF(VLOOKUP($B56,'S 2 H BRUT'!$B$6:$E$130,4,FALSE)="","",(VLOOKUP($B56,'S 2 H BRUT'!$B$6:$E$130,4,FALSE)))</f>
        <v>23</v>
      </c>
      <c r="F56" s="36">
        <f>IF(VLOOKUP($B56,'S 2 H NET'!$B$6:E$130,4,FALSE)="","",(VLOOKUP($B56,'S 2 H NET'!$B$6:$E$130,4,FALSE)))</f>
        <v>36</v>
      </c>
      <c r="G56" s="51">
        <f>IF(F56="","",SUM(E56:F56))</f>
        <v>59</v>
      </c>
      <c r="H56" s="36" t="str">
        <f>IF(VLOOKUP($B56,'S 2 H BRUT'!$B$6:$F$130,5,FALSE)="","",(VLOOKUP($B56,'S 2 H BRUT'!$B$6:$F$130,5,FALSE)))</f>
        <v/>
      </c>
      <c r="I56" s="36" t="str">
        <f>IF(VLOOKUP($B56,'S 2 H NET'!$B$6:$F$130,5,FALSE)="","",(VLOOKUP($B56,'S 2 H NET'!$B$6:$F$130,5,FALSE)))</f>
        <v/>
      </c>
      <c r="J56" s="51" t="str">
        <f>IF(I56="","",SUM(H56:I56))</f>
        <v/>
      </c>
      <c r="K56" s="36">
        <f>IF(VLOOKUP($B56,'S 2 H BRUT'!$B$6:$G$130,6,FALSE)="","",(VLOOKUP($B56,'S 2 H BRUT'!$B$6:$G$130,6,FALSE)))</f>
        <v>12</v>
      </c>
      <c r="L56" s="36">
        <f>IF(VLOOKUP($B56,'S 2 H NET'!$B$6:$G$130,6,FALSE)="","",(VLOOKUP($B56,'S 2 H NET'!$B$6:$G$130,6,FALSE)))</f>
        <v>22</v>
      </c>
      <c r="M56" s="51">
        <f>IF(L56="","",SUM(K56:L56))</f>
        <v>34</v>
      </c>
      <c r="N56" s="36">
        <f>IF(VLOOKUP($B56,'S 2 H BRUT'!$B$6:$H$130,7,FALSE)="","",(VLOOKUP($B56,'S 2 H BRUT'!$B$6:$H$130,7,FALSE)))</f>
        <v>15</v>
      </c>
      <c r="O56" s="36">
        <f>IF(VLOOKUP($B56,'S 2 H NET'!$B$6:$H$130,7,FALSE)="","",(VLOOKUP($B56,'S 2 H NET'!$B$6:$H$130,7,FALSE)))</f>
        <v>29</v>
      </c>
      <c r="P56" s="51">
        <f>IF(O56="","",SUM(N56:O56))</f>
        <v>44</v>
      </c>
      <c r="Q56" s="36">
        <f>IF(VLOOKUP($B56,'S 2 H BRUT'!$B$6:$J$130,8,FALSE)="","",(VLOOKUP($B56,'S 2 H BRUT'!$B$6:$J$130,8,FALSE)))</f>
        <v>12</v>
      </c>
      <c r="R56" s="36">
        <f>IF(VLOOKUP($B56,'S 2 H NET'!$B$6:$J$130,8,FALSE)="","",(VLOOKUP($B56,'S 2 H NET'!$B$6:$J$130,8,FALSE)))</f>
        <v>23</v>
      </c>
      <c r="S56" s="51">
        <f>IF(R56="","",SUM(Q56:R56))</f>
        <v>35</v>
      </c>
      <c r="T56" s="36" t="str">
        <f>IF(VLOOKUP($B56,'S 2 H BRUT'!$B$6:$J$130,9,FALSE)="","",(VLOOKUP($B56,'S 2 H BRUT'!$B$6:$J$130,9,FALSE)))</f>
        <v/>
      </c>
      <c r="U56" s="36" t="str">
        <f>IF(VLOOKUP($B56,'S 2 H NET'!$B$6:$J$130,9,FALSE)="","",(VLOOKUP($B56,'S 2 H NET'!$B$6:$J$130,9,FALSE)))</f>
        <v/>
      </c>
      <c r="V56" s="51" t="str">
        <f>IF(U56="","",SUM(T56:U56))</f>
        <v/>
      </c>
      <c r="W56" s="36" t="str">
        <f>IF(VLOOKUP($B56,'S 2 H BRUT'!$B$6:$M$130,10,FALSE)="","",(VLOOKUP($B56,'S 2 H BRUT'!$B$6:$M$130,10,FALSE)))</f>
        <v/>
      </c>
      <c r="X56" s="36" t="str">
        <f>IF(VLOOKUP($B56,'S 2 H NET'!$B$6:$M$130,10,FALSE)="","",(VLOOKUP($B56,'S 2 H NET'!$B$6:$M$130,10,FALSE)))</f>
        <v/>
      </c>
      <c r="Y56" s="51" t="str">
        <f>IF(X56="","",SUM(W56:X56))</f>
        <v/>
      </c>
      <c r="Z56" s="36" t="str">
        <f>IF(VLOOKUP($B56,'S 2 H BRUT'!$B$6:$L$130,11,FALSE)="","",(VLOOKUP($B56,'S 2 H BRUT'!$B$6:$L$130,11,FALSE)))</f>
        <v/>
      </c>
      <c r="AA56" s="36" t="str">
        <f>IF(VLOOKUP($B56,'S 2 H NET'!$B$6:$L$130,11,FALSE)="","",(VLOOKUP($B56,'S 2 H NET'!$B$6:$L$130,11,FALSE)))</f>
        <v/>
      </c>
      <c r="AB56" s="51" t="str">
        <f>IF(AA56="","",SUM(Z56:AA56))</f>
        <v/>
      </c>
      <c r="AC56" s="36" t="str">
        <f>IF(VLOOKUP($B56,'S 2 H BRUT'!$B$6:$M$130,12,FALSE)="","",(VLOOKUP($B56,'S 2 H BRUT'!$B$6:$M$130,12,FALSE)))</f>
        <v/>
      </c>
      <c r="AD56" s="36" t="str">
        <f>IF(VLOOKUP($B56,'S 2 H NET'!$B$6:$M$130,12,FALSE)="","",(VLOOKUP($B56,'S 2 H NET'!$B$6:$M$130,12,FALSE)))</f>
        <v/>
      </c>
      <c r="AE56" s="51" t="str">
        <f>IF(AD56="","",SUM(AC56:AD56))</f>
        <v/>
      </c>
      <c r="AF56" s="36" t="str">
        <f>IF(VLOOKUP($B56,'S 2 H BRUT'!$B$6:$N$130,13,FALSE)="","",(VLOOKUP($B56,'S 2 H BRUT'!$B$6:$N$130,13,FALSE)))</f>
        <v/>
      </c>
      <c r="AG56" s="36" t="str">
        <f>IF(VLOOKUP($B56,'S 2 H NET'!$B$6:$N$130,13,FALSE)="","",(VLOOKUP($B56,'S 2 H NET'!$B$6:$N$130,13,FALSE)))</f>
        <v/>
      </c>
      <c r="AH56" s="51" t="str">
        <f>IF(AG56="","",SUM(AF56:AG56))</f>
        <v/>
      </c>
      <c r="AI56" s="51">
        <f>SUM(G56,J56,M56,P56,S56,V56,Y56,AB56,AE56,AH56)</f>
        <v>172</v>
      </c>
      <c r="AJ56" s="52">
        <f>+COUNT(G56,J56,M56,P56,S56,V56,Y56,AB56,AE56,AH56)</f>
        <v>4</v>
      </c>
      <c r="AK56" s="52">
        <f>IF(AJ56&lt;6,0,+SMALL(($G56,$J56,$M56,$P56,$S56,$V56,$Y56,$AB56,$AE56,$AH56),1))</f>
        <v>0</v>
      </c>
      <c r="AL56" s="52">
        <f>IF(AJ56&lt;7,0,+SMALL(($G56,$J56,$M56,$P56,$S56,$V56,$Y56,$AB56,$AE56,$AH56),2))</f>
        <v>0</v>
      </c>
      <c r="AM56" s="52">
        <f>IF(AJ56&lt;8,0,+SMALL(($G56,$J56,$M56,$P56,$S56,$V56,$Y56,$AB56,$AE56,$AH56),3))</f>
        <v>0</v>
      </c>
      <c r="AN56" s="52">
        <f>IF(AJ56&lt;9,0,+SMALL(($G56,$J56,$M56,$P56,$S56,$V56,$Y56,$AB56,$AE56,$AH56),4))</f>
        <v>0</v>
      </c>
      <c r="AO56" s="52">
        <f>AI56-AK56-AL56-AM56-AN56</f>
        <v>172</v>
      </c>
      <c r="AP56" s="20">
        <f>RANK(AO56,$AO$6:$AO$130,0)</f>
        <v>51</v>
      </c>
      <c r="AR56" s="30"/>
      <c r="AS56" s="22"/>
      <c r="AT56" s="22"/>
      <c r="AU56" s="13"/>
    </row>
    <row r="57" spans="1:47" s="11" customFormat="1" ht="14.4">
      <c r="A57" s="3"/>
      <c r="B57" s="48" t="s">
        <v>130</v>
      </c>
      <c r="C57" s="49"/>
      <c r="D57" s="54" t="s">
        <v>5</v>
      </c>
      <c r="E57" s="36" t="str">
        <f>IF(VLOOKUP($B57,'S 2 H BRUT'!$B$6:$E$130,4,FALSE)="","",(VLOOKUP($B57,'S 2 H BRUT'!$B$6:$E$130,4,FALSE)))</f>
        <v/>
      </c>
      <c r="F57" s="36" t="str">
        <f>IF(VLOOKUP($B57,'S 2 H NET'!$B$6:E$130,4,FALSE)="","",(VLOOKUP($B57,'S 2 H NET'!$B$6:$E$130,4,FALSE)))</f>
        <v/>
      </c>
      <c r="G57" s="51" t="str">
        <f>IF(F57="","",SUM(E57:F57))</f>
        <v/>
      </c>
      <c r="H57" s="36">
        <f>IF(VLOOKUP($B57,'S 2 H BRUT'!$B$6:$F$130,5,FALSE)="","",(VLOOKUP($B57,'S 2 H BRUT'!$B$6:$F$130,5,FALSE)))</f>
        <v>0</v>
      </c>
      <c r="I57" s="36">
        <f>IF(VLOOKUP($B57,'S 2 H NET'!$B$6:$F$130,5,FALSE)="","",(VLOOKUP($B57,'S 2 H NET'!$B$6:$F$130,5,FALSE)))</f>
        <v>29</v>
      </c>
      <c r="J57" s="51">
        <f>IF(I57="","",SUM(H57:I57))</f>
        <v>29</v>
      </c>
      <c r="K57" s="36">
        <f>IF(VLOOKUP($B57,'S 2 H BRUT'!$B$6:$G$130,6,FALSE)="","",(VLOOKUP($B57,'S 2 H BRUT'!$B$6:$G$130,6,FALSE)))</f>
        <v>3</v>
      </c>
      <c r="L57" s="36">
        <f>IF(VLOOKUP($B57,'S 2 H NET'!$B$6:$G$130,6,FALSE)="","",(VLOOKUP($B57,'S 2 H NET'!$B$6:$G$130,6,FALSE)))</f>
        <v>32</v>
      </c>
      <c r="M57" s="51">
        <f>IF(L57="","",SUM(K57:L57))</f>
        <v>35</v>
      </c>
      <c r="N57" s="36" t="str">
        <f>IF(VLOOKUP($B57,'S 2 H BRUT'!$B$6:$H$130,7,FALSE)="","",(VLOOKUP($B57,'S 2 H BRUT'!$B$6:$H$130,7,FALSE)))</f>
        <v/>
      </c>
      <c r="O57" s="36" t="str">
        <f>IF(VLOOKUP($B57,'S 2 H NET'!$B$6:$H$130,7,FALSE)="","",(VLOOKUP($B57,'S 2 H NET'!$B$6:$H$130,7,FALSE)))</f>
        <v/>
      </c>
      <c r="P57" s="51" t="str">
        <f>IF(O57="","",SUM(N57:O57))</f>
        <v/>
      </c>
      <c r="Q57" s="36">
        <f>IF(VLOOKUP($B57,'S 2 H BRUT'!$B$6:$J$130,8,FALSE)="","",(VLOOKUP($B57,'S 2 H BRUT'!$B$6:$J$130,8,FALSE)))</f>
        <v>7</v>
      </c>
      <c r="R57" s="36">
        <f>IF(VLOOKUP($B57,'S 2 H NET'!$B$6:$J$130,8,FALSE)="","",(VLOOKUP($B57,'S 2 H NET'!$B$6:$J$130,8,FALSE)))</f>
        <v>40</v>
      </c>
      <c r="S57" s="51">
        <f>IF(R57="","",SUM(Q57:R57))</f>
        <v>47</v>
      </c>
      <c r="T57" s="36">
        <f>IF(VLOOKUP($B57,'S 2 H BRUT'!$B$6:$J$130,9,FALSE)="","",(VLOOKUP($B57,'S 2 H BRUT'!$B$6:$J$130,9,FALSE)))</f>
        <v>2</v>
      </c>
      <c r="U57" s="36">
        <f>IF(VLOOKUP($B57,'S 2 H NET'!$B$6:$J$130,9,FALSE)="","",(VLOOKUP($B57,'S 2 H NET'!$B$6:$J$130,9,FALSE)))</f>
        <v>20</v>
      </c>
      <c r="V57" s="51">
        <f>IF(U57="","",SUM(T57:U57))</f>
        <v>22</v>
      </c>
      <c r="W57" s="36" t="str">
        <f>IF(VLOOKUP($B57,'S 2 H BRUT'!$B$6:$M$130,10,FALSE)="","",(VLOOKUP($B57,'S 2 H BRUT'!$B$6:$M$130,10,FALSE)))</f>
        <v/>
      </c>
      <c r="X57" s="36" t="str">
        <f>IF(VLOOKUP($B57,'S 2 H NET'!$B$6:$M$130,10,FALSE)="","",(VLOOKUP($B57,'S 2 H NET'!$B$6:$M$130,10,FALSE)))</f>
        <v/>
      </c>
      <c r="Y57" s="51" t="str">
        <f>IF(X57="","",SUM(W57:X57))</f>
        <v/>
      </c>
      <c r="Z57" s="36">
        <f>IF(VLOOKUP($B57,'S 2 H BRUT'!$B$6:$L$130,11,FALSE)="","",(VLOOKUP($B57,'S 2 H BRUT'!$B$6:$L$130,11,FALSE)))</f>
        <v>5</v>
      </c>
      <c r="AA57" s="36">
        <f>IF(VLOOKUP($B57,'S 2 H NET'!$B$6:$L$130,11,FALSE)="","",(VLOOKUP($B57,'S 2 H NET'!$B$6:$L$130,11,FALSE)))</f>
        <v>33</v>
      </c>
      <c r="AB57" s="51">
        <f>IF(AA57="","",SUM(Z57:AA57))</f>
        <v>38</v>
      </c>
      <c r="AC57" s="36" t="str">
        <f>IF(VLOOKUP($B57,'S 2 H BRUT'!$B$6:$M$130,12,FALSE)="","",(VLOOKUP($B57,'S 2 H BRUT'!$B$6:$M$130,12,FALSE)))</f>
        <v/>
      </c>
      <c r="AD57" s="36" t="str">
        <f>IF(VLOOKUP($B57,'S 2 H NET'!$B$6:$M$130,12,FALSE)="","",(VLOOKUP($B57,'S 2 H NET'!$B$6:$M$130,12,FALSE)))</f>
        <v/>
      </c>
      <c r="AE57" s="51" t="str">
        <f>IF(AD57="","",SUM(AC57:AD57))</f>
        <v/>
      </c>
      <c r="AF57" s="36" t="str">
        <f>IF(VLOOKUP($B57,'S 2 H BRUT'!$B$6:$N$130,13,FALSE)="","",(VLOOKUP($B57,'S 2 H BRUT'!$B$6:$N$130,13,FALSE)))</f>
        <v/>
      </c>
      <c r="AG57" s="36" t="str">
        <f>IF(VLOOKUP($B57,'S 2 H NET'!$B$6:$N$130,13,FALSE)="","",(VLOOKUP($B57,'S 2 H NET'!$B$6:$N$130,13,FALSE)))</f>
        <v/>
      </c>
      <c r="AH57" s="51" t="str">
        <f>IF(AG57="","",SUM(AF57:AG57))</f>
        <v/>
      </c>
      <c r="AI57" s="51">
        <f>SUM(G57,J57,M57,P57,S57,V57,Y57,AB57,AE57,AH57)</f>
        <v>171</v>
      </c>
      <c r="AJ57" s="52">
        <f>+COUNT(G57,J57,M57,P57,S57,V57,Y57,AB57,AE57,AH57)</f>
        <v>5</v>
      </c>
      <c r="AK57" s="52">
        <f>IF(AJ57&lt;6,0,+SMALL(($G57,$J57,$M57,$P57,$S57,$V57,$Y57,$AB57,$AE57,$AH57),1))</f>
        <v>0</v>
      </c>
      <c r="AL57" s="52">
        <f>IF(AJ57&lt;7,0,+SMALL(($G57,$J57,$M57,$P57,$S57,$V57,$Y57,$AB57,$AE57,$AH57),2))</f>
        <v>0</v>
      </c>
      <c r="AM57" s="52">
        <f>IF(AJ57&lt;8,0,+SMALL(($G57,$J57,$M57,$P57,$S57,$V57,$Y57,$AB57,$AE57,$AH57),3))</f>
        <v>0</v>
      </c>
      <c r="AN57" s="52">
        <f>IF(AJ57&lt;9,0,+SMALL(($G57,$J57,$M57,$P57,$S57,$V57,$Y57,$AB57,$AE57,$AH57),4))</f>
        <v>0</v>
      </c>
      <c r="AO57" s="52">
        <f>AI57-AK57-AL57-AM57-AN57</f>
        <v>171</v>
      </c>
      <c r="AP57" s="20">
        <f>RANK(AO57,$AO$6:$AO$130,0)</f>
        <v>52</v>
      </c>
      <c r="AR57" s="30"/>
      <c r="AS57" s="22"/>
      <c r="AT57" s="22"/>
      <c r="AU57" s="13"/>
    </row>
    <row r="58" spans="1:47" ht="14.4">
      <c r="B58" s="129" t="s">
        <v>307</v>
      </c>
      <c r="C58" s="36"/>
      <c r="D58" s="45" t="s">
        <v>8</v>
      </c>
      <c r="E58" s="36" t="str">
        <f>IF(VLOOKUP($B58,'S 2 H BRUT'!$B$6:$E$130,4,FALSE)="","",(VLOOKUP($B58,'S 2 H BRUT'!$B$6:$E$130,4,FALSE)))</f>
        <v/>
      </c>
      <c r="F58" s="36" t="str">
        <f>IF(VLOOKUP($B58,'S 2 H NET'!$B$6:E$130,4,FALSE)="","",(VLOOKUP($B58,'S 2 H NET'!$B$6:$E$130,4,FALSE)))</f>
        <v/>
      </c>
      <c r="G58" s="51" t="str">
        <f>IF(F58="","",SUM(E58:F58))</f>
        <v/>
      </c>
      <c r="H58" s="36">
        <f>IF(VLOOKUP($B58,'S 2 H BRUT'!$B$6:$F$130,5,FALSE)="","",(VLOOKUP($B58,'S 2 H BRUT'!$B$6:$F$130,5,FALSE)))</f>
        <v>3</v>
      </c>
      <c r="I58" s="36">
        <f>IF(VLOOKUP($B58,'S 2 H NET'!$B$6:$F$130,5,FALSE)="","",(VLOOKUP($B58,'S 2 H NET'!$B$6:$F$130,5,FALSE)))</f>
        <v>23</v>
      </c>
      <c r="J58" s="51">
        <f>IF(I58="","",SUM(H58:I58))</f>
        <v>26</v>
      </c>
      <c r="K58" s="36">
        <f>IF(VLOOKUP($B58,'S 2 H BRUT'!$B$6:$G$130,6,FALSE)="","",(VLOOKUP($B58,'S 2 H BRUT'!$B$6:$G$130,6,FALSE)))</f>
        <v>7</v>
      </c>
      <c r="L58" s="36">
        <f>IF(VLOOKUP($B58,'S 2 H NET'!$B$6:$G$130,6,FALSE)="","",(VLOOKUP($B58,'S 2 H NET'!$B$6:$G$130,6,FALSE)))</f>
        <v>28</v>
      </c>
      <c r="M58" s="51">
        <f>IF(L58="","",SUM(K58:L58))</f>
        <v>35</v>
      </c>
      <c r="N58" s="36">
        <f>IF(VLOOKUP($B58,'S 2 H BRUT'!$B$6:$H$130,7,FALSE)="","",(VLOOKUP($B58,'S 2 H BRUT'!$B$6:$H$130,7,FALSE)))</f>
        <v>2</v>
      </c>
      <c r="O58" s="36">
        <f>IF(VLOOKUP($B58,'S 2 H NET'!$B$6:$H$130,7,FALSE)="","",(VLOOKUP($B58,'S 2 H NET'!$B$6:$H$130,7,FALSE)))</f>
        <v>19</v>
      </c>
      <c r="P58" s="51">
        <f>IF(O58="","",SUM(N58:O58))</f>
        <v>21</v>
      </c>
      <c r="Q58" s="36" t="str">
        <f>IF(VLOOKUP($B58,'S 2 H BRUT'!$B$6:$J$130,8,FALSE)="","",(VLOOKUP($B58,'S 2 H BRUT'!$B$6:$J$130,8,FALSE)))</f>
        <v/>
      </c>
      <c r="R58" s="36" t="str">
        <f>IF(VLOOKUP($B58,'S 2 H NET'!$B$6:$J$130,8,FALSE)="","",(VLOOKUP($B58,'S 2 H NET'!$B$6:$J$130,8,FALSE)))</f>
        <v/>
      </c>
      <c r="S58" s="51" t="str">
        <f>IF(R58="","",SUM(Q58:R58))</f>
        <v/>
      </c>
      <c r="T58" s="36">
        <f>IF(VLOOKUP($B58,'S 2 H BRUT'!$B$6:$J$130,9,FALSE)="","",(VLOOKUP($B58,'S 2 H BRUT'!$B$6:$J$130,9,FALSE)))</f>
        <v>6</v>
      </c>
      <c r="U58" s="36">
        <f>IF(VLOOKUP($B58,'S 2 H NET'!$B$6:$J$130,9,FALSE)="","",(VLOOKUP($B58,'S 2 H NET'!$B$6:$J$130,9,FALSE)))</f>
        <v>24</v>
      </c>
      <c r="V58" s="51">
        <f>IF(U58="","",SUM(T58:U58))</f>
        <v>30</v>
      </c>
      <c r="W58" s="36" t="str">
        <f>IF(VLOOKUP($B58,'S 2 H BRUT'!$B$6:$M$130,10,FALSE)="","",(VLOOKUP($B58,'S 2 H BRUT'!$B$6:$M$130,10,FALSE)))</f>
        <v/>
      </c>
      <c r="X58" s="36" t="str">
        <f>IF(VLOOKUP($B58,'S 2 H NET'!$B$6:$M$130,10,FALSE)="","",(VLOOKUP($B58,'S 2 H NET'!$B$6:$M$130,10,FALSE)))</f>
        <v/>
      </c>
      <c r="Y58" s="51" t="str">
        <f>IF(X58="","",SUM(W58:X58))</f>
        <v/>
      </c>
      <c r="Z58" s="36">
        <f>IF(VLOOKUP($B58,'S 2 H BRUT'!$B$6:$L$130,11,FALSE)="","",(VLOOKUP($B58,'S 2 H BRUT'!$B$6:$L$130,11,FALSE)))</f>
        <v>8</v>
      </c>
      <c r="AA58" s="36">
        <f>IF(VLOOKUP($B58,'S 2 H NET'!$B$6:$L$130,11,FALSE)="","",(VLOOKUP($B58,'S 2 H NET'!$B$6:$L$130,11,FALSE)))</f>
        <v>35</v>
      </c>
      <c r="AB58" s="51">
        <f>IF(AA58="","",SUM(Z58:AA58))</f>
        <v>43</v>
      </c>
      <c r="AC58" s="36">
        <f>IF(VLOOKUP($B58,'S 2 H BRUT'!$B$6:$M$130,12,FALSE)="","",(VLOOKUP($B58,'S 2 H BRUT'!$B$6:$M$130,12,FALSE)))</f>
        <v>8</v>
      </c>
      <c r="AD58" s="36">
        <f>IF(VLOOKUP($B58,'S 2 H NET'!$B$6:$M$130,12,FALSE)="","",(VLOOKUP($B58,'S 2 H NET'!$B$6:$M$130,12,FALSE)))</f>
        <v>28</v>
      </c>
      <c r="AE58" s="51">
        <f>IF(AD58="","",SUM(AC58:AD58))</f>
        <v>36</v>
      </c>
      <c r="AF58" s="36" t="str">
        <f>IF(VLOOKUP($B58,'S 2 H BRUT'!$B$6:$N$130,13,FALSE)="","",(VLOOKUP($B58,'S 2 H BRUT'!$B$6:$N$130,13,FALSE)))</f>
        <v/>
      </c>
      <c r="AG58" s="36" t="str">
        <f>IF(VLOOKUP($B58,'S 2 H NET'!$B$6:$N$130,13,FALSE)="","",(VLOOKUP($B58,'S 2 H NET'!$B$6:$N$130,13,FALSE)))</f>
        <v/>
      </c>
      <c r="AH58" s="51" t="str">
        <f>IF(AG58="","",SUM(AF58:AG58))</f>
        <v/>
      </c>
      <c r="AI58" s="51">
        <f>SUM(G58,J58,M58,P58,S58,V58,Y58,AB58,AE58,AH58)</f>
        <v>191</v>
      </c>
      <c r="AJ58" s="52">
        <f>+COUNT(G58,J58,M58,P58,S58,V58,Y58,AB58,AE58,AH58)</f>
        <v>6</v>
      </c>
      <c r="AK58" s="52">
        <f>IF(AJ58&lt;6,0,+SMALL(($G58,$J58,$M58,$P58,$S58,$V58,$Y58,$AB58,$AE58,$AH58),1))</f>
        <v>21</v>
      </c>
      <c r="AL58" s="52">
        <f>IF(AJ58&lt;7,0,+SMALL(($G58,$J58,$M58,$P58,$S58,$V58,$Y58,$AB58,$AE58,$AH58),2))</f>
        <v>0</v>
      </c>
      <c r="AM58" s="52">
        <f>IF(AJ58&lt;8,0,+SMALL(($G58,$J58,$M58,$P58,$S58,$V58,$Y58,$AB58,$AE58,$AH58),3))</f>
        <v>0</v>
      </c>
      <c r="AN58" s="52">
        <f>IF(AJ58&lt;9,0,+SMALL(($G58,$J58,$M58,$P58,$S58,$V58,$Y58,$AB58,$AE58,$AH58),4))</f>
        <v>0</v>
      </c>
      <c r="AO58" s="52">
        <f>AI58-AK58-AL58-AM58-AN58</f>
        <v>170</v>
      </c>
      <c r="AP58" s="20">
        <f>RANK(AO58,$AO$6:$AO$130,0)</f>
        <v>53</v>
      </c>
    </row>
    <row r="59" spans="1:47" ht="14.4">
      <c r="B59" s="48" t="s">
        <v>324</v>
      </c>
      <c r="C59" s="49"/>
      <c r="D59" s="75" t="s">
        <v>109</v>
      </c>
      <c r="E59" s="36" t="str">
        <f>IF(VLOOKUP($B59,'S 2 H BRUT'!$B$6:$E$130,4,FALSE)="","",(VLOOKUP($B59,'S 2 H BRUT'!$B$6:$E$130,4,FALSE)))</f>
        <v/>
      </c>
      <c r="F59" s="36" t="str">
        <f>IF(VLOOKUP($B59,'S 2 H NET'!$B$6:E$130,4,FALSE)="","",(VLOOKUP($B59,'S 2 H NET'!$B$6:$E$130,4,FALSE)))</f>
        <v/>
      </c>
      <c r="G59" s="51" t="str">
        <f>IF(F59="","",SUM(E59:F59))</f>
        <v/>
      </c>
      <c r="H59" s="36" t="str">
        <f>IF(VLOOKUP($B59,'S 2 H BRUT'!$B$6:$F$130,5,FALSE)="","",(VLOOKUP($B59,'S 2 H BRUT'!$B$6:$F$130,5,FALSE)))</f>
        <v/>
      </c>
      <c r="I59" s="36" t="str">
        <f>IF(VLOOKUP($B59,'S 2 H NET'!$B$6:$F$130,5,FALSE)="","",(VLOOKUP($B59,'S 2 H NET'!$B$6:$F$130,5,FALSE)))</f>
        <v/>
      </c>
      <c r="J59" s="51" t="str">
        <f>IF(I59="","",SUM(H59:I59))</f>
        <v/>
      </c>
      <c r="K59" s="36" t="str">
        <f>IF(VLOOKUP($B59,'S 2 H BRUT'!$B$6:$G$130,6,FALSE)="","",(VLOOKUP($B59,'S 2 H BRUT'!$B$6:$G$130,6,FALSE)))</f>
        <v/>
      </c>
      <c r="L59" s="36" t="str">
        <f>IF(VLOOKUP($B59,'S 2 H NET'!$B$6:$G$130,6,FALSE)="","",(VLOOKUP($B59,'S 2 H NET'!$B$6:$G$130,6,FALSE)))</f>
        <v/>
      </c>
      <c r="M59" s="51" t="str">
        <f>IF(L59="","",SUM(K59:L59))</f>
        <v/>
      </c>
      <c r="N59" s="36" t="str">
        <f>IF(VLOOKUP($B59,'S 2 H BRUT'!$B$6:$H$130,7,FALSE)="","",(VLOOKUP($B59,'S 2 H BRUT'!$B$6:$H$130,7,FALSE)))</f>
        <v/>
      </c>
      <c r="O59" s="36" t="str">
        <f>IF(VLOOKUP($B59,'S 2 H NET'!$B$6:$H$130,7,FALSE)="","",(VLOOKUP($B59,'S 2 H NET'!$B$6:$H$130,7,FALSE)))</f>
        <v/>
      </c>
      <c r="P59" s="51" t="str">
        <f>IF(O59="","",SUM(N59:O59))</f>
        <v/>
      </c>
      <c r="Q59" s="36">
        <f>IF(VLOOKUP($B59,'S 2 H BRUT'!$B$6:$J$130,8,FALSE)="","",(VLOOKUP($B59,'S 2 H BRUT'!$B$6:$J$130,8,FALSE)))</f>
        <v>19</v>
      </c>
      <c r="R59" s="36">
        <f>IF(VLOOKUP($B59,'S 2 H NET'!$B$6:$J$130,8,FALSE)="","",(VLOOKUP($B59,'S 2 H NET'!$B$6:$J$130,8,FALSE)))</f>
        <v>33</v>
      </c>
      <c r="S59" s="51">
        <f>IF(R59="","",SUM(Q59:R59))</f>
        <v>52</v>
      </c>
      <c r="T59" s="36" t="str">
        <f>IF(VLOOKUP($B59,'S 2 H BRUT'!$B$6:$J$130,9,FALSE)="","",(VLOOKUP($B59,'S 2 H BRUT'!$B$6:$J$130,9,FALSE)))</f>
        <v/>
      </c>
      <c r="U59" s="36" t="str">
        <f>IF(VLOOKUP($B59,'S 2 H NET'!$B$6:$J$130,9,FALSE)="","",(VLOOKUP($B59,'S 2 H NET'!$B$6:$J$130,9,FALSE)))</f>
        <v/>
      </c>
      <c r="V59" s="51" t="str">
        <f>IF(U59="","",SUM(T59:U59))</f>
        <v/>
      </c>
      <c r="W59" s="36">
        <f>IF(VLOOKUP($B59,'S 2 H BRUT'!$B$6:$M$130,10,FALSE)="","",(VLOOKUP($B59,'S 2 H BRUT'!$B$6:$M$130,10,FALSE)))</f>
        <v>13</v>
      </c>
      <c r="X59" s="36">
        <f>IF(VLOOKUP($B59,'S 2 H NET'!$B$6:$M$130,10,FALSE)="","",(VLOOKUP($B59,'S 2 H NET'!$B$6:$M$130,10,FALSE)))</f>
        <v>30</v>
      </c>
      <c r="Y59" s="51">
        <f>IF(X59="","",SUM(W59:X59))</f>
        <v>43</v>
      </c>
      <c r="Z59" s="36">
        <f>IF(VLOOKUP($B59,'S 2 H BRUT'!$B$6:$L$130,11,FALSE)="","",(VLOOKUP($B59,'S 2 H BRUT'!$B$6:$L$130,11,FALSE)))</f>
        <v>14</v>
      </c>
      <c r="AA59" s="36">
        <f>IF(VLOOKUP($B59,'S 2 H NET'!$B$6:$L$130,11,FALSE)="","",(VLOOKUP($B59,'S 2 H NET'!$B$6:$L$130,11,FALSE)))</f>
        <v>31</v>
      </c>
      <c r="AB59" s="51">
        <f>IF(AA59="","",SUM(Z59:AA59))</f>
        <v>45</v>
      </c>
      <c r="AC59" s="36">
        <f>IF(VLOOKUP($B59,'S 2 H BRUT'!$B$6:$M$130,12,FALSE)="","",(VLOOKUP($B59,'S 2 H BRUT'!$B$6:$M$130,12,FALSE)))</f>
        <v>8</v>
      </c>
      <c r="AD59" s="36">
        <f>IF(VLOOKUP($B59,'S 2 H NET'!$B$6:$M$130,12,FALSE)="","",(VLOOKUP($B59,'S 2 H NET'!$B$6:$M$130,12,FALSE)))</f>
        <v>20</v>
      </c>
      <c r="AE59" s="51">
        <f>IF(AD59="","",SUM(AC59:AD59))</f>
        <v>28</v>
      </c>
      <c r="AF59" s="36" t="str">
        <f>IF(VLOOKUP($B59,'S 2 H BRUT'!$B$6:$N$130,13,FALSE)="","",(VLOOKUP($B59,'S 2 H BRUT'!$B$6:$N$130,13,FALSE)))</f>
        <v/>
      </c>
      <c r="AG59" s="36" t="str">
        <f>IF(VLOOKUP($B59,'S 2 H NET'!$B$6:$N$130,13,FALSE)="","",(VLOOKUP($B59,'S 2 H NET'!$B$6:$N$130,13,FALSE)))</f>
        <v/>
      </c>
      <c r="AH59" s="51" t="str">
        <f>IF(AG59="","",SUM(AF59:AG59))</f>
        <v/>
      </c>
      <c r="AI59" s="51">
        <f>SUM(G59,J59,M59,P59,S59,V59,Y59,AB59,AE59,AH59)</f>
        <v>168</v>
      </c>
      <c r="AJ59" s="52">
        <f>+COUNT(G59,J59,M59,P59,S59,V59,Y59,AB59,AE59,AH59)</f>
        <v>4</v>
      </c>
      <c r="AK59" s="52">
        <f>IF(AJ59&lt;6,0,+SMALL(($G59,$J59,$M59,$P59,$S59,$V59,$Y59,$AB59,$AE59,$AH59),1))</f>
        <v>0</v>
      </c>
      <c r="AL59" s="52">
        <f>IF(AJ59&lt;7,0,+SMALL(($G59,$J59,$M59,$P59,$S59,$V59,$Y59,$AB59,$AE59,$AH59),2))</f>
        <v>0</v>
      </c>
      <c r="AM59" s="52">
        <f>IF(AJ59&lt;8,0,+SMALL(($G59,$J59,$M59,$P59,$S59,$V59,$Y59,$AB59,$AE59,$AH59),3))</f>
        <v>0</v>
      </c>
      <c r="AN59" s="52">
        <f>IF(AJ59&lt;9,0,+SMALL(($G59,$J59,$M59,$P59,$S59,$V59,$Y59,$AB59,$AE59,$AH59),4))</f>
        <v>0</v>
      </c>
      <c r="AO59" s="52">
        <f>AI59-AK59-AL59-AM59-AN59</f>
        <v>168</v>
      </c>
      <c r="AP59" s="20">
        <f>RANK(AO59,$AO$6:$AO$130,0)</f>
        <v>54</v>
      </c>
    </row>
    <row r="60" spans="1:47" ht="14.4">
      <c r="B60" s="48" t="s">
        <v>252</v>
      </c>
      <c r="C60" s="36"/>
      <c r="D60" s="46" t="s">
        <v>22</v>
      </c>
      <c r="E60" s="36">
        <f>IF(VLOOKUP($B60,'S 2 H BRUT'!$B$6:$E$130,4,FALSE)="","",(VLOOKUP($B60,'S 2 H BRUT'!$B$6:$E$130,4,FALSE)))</f>
        <v>2</v>
      </c>
      <c r="F60" s="36">
        <f>IF(VLOOKUP($B60,'S 2 H NET'!$B$6:E$130,4,FALSE)="","",(VLOOKUP($B60,'S 2 H NET'!$B$6:$E$130,4,FALSE)))</f>
        <v>12</v>
      </c>
      <c r="G60" s="51">
        <f>IF(F60="","",SUM(E60:F60))</f>
        <v>14</v>
      </c>
      <c r="H60" s="36">
        <f>IF(VLOOKUP($B60,'S 2 H BRUT'!$B$6:$F$130,5,FALSE)="","",(VLOOKUP($B60,'S 2 H BRUT'!$B$6:$F$130,5,FALSE)))</f>
        <v>5</v>
      </c>
      <c r="I60" s="36">
        <f>IF(VLOOKUP($B60,'S 2 H NET'!$B$6:$F$130,5,FALSE)="","",(VLOOKUP($B60,'S 2 H NET'!$B$6:$F$130,5,FALSE)))</f>
        <v>26</v>
      </c>
      <c r="J60" s="51">
        <f>IF(I60="","",SUM(H60:I60))</f>
        <v>31</v>
      </c>
      <c r="K60" s="36">
        <f>IF(VLOOKUP($B60,'S 2 H BRUT'!$B$6:$G$130,6,FALSE)="","",(VLOOKUP($B60,'S 2 H BRUT'!$B$6:$G$130,6,FALSE)))</f>
        <v>10</v>
      </c>
      <c r="L60" s="36">
        <f>IF(VLOOKUP($B60,'S 2 H NET'!$B$6:$G$130,6,FALSE)="","",(VLOOKUP($B60,'S 2 H NET'!$B$6:$G$130,6,FALSE)))</f>
        <v>25</v>
      </c>
      <c r="M60" s="51">
        <f>IF(L60="","",SUM(K60:L60))</f>
        <v>35</v>
      </c>
      <c r="N60" s="36" t="str">
        <f>IF(VLOOKUP($B60,'S 2 H BRUT'!$B$6:$H$130,7,FALSE)="","",(VLOOKUP($B60,'S 2 H BRUT'!$B$6:$H$130,7,FALSE)))</f>
        <v/>
      </c>
      <c r="O60" s="36" t="str">
        <f>IF(VLOOKUP($B60,'S 2 H NET'!$B$6:$H$130,7,FALSE)="","",(VLOOKUP($B60,'S 2 H NET'!$B$6:$H$130,7,FALSE)))</f>
        <v/>
      </c>
      <c r="P60" s="51" t="str">
        <f>IF(O60="","",SUM(N60:O60))</f>
        <v/>
      </c>
      <c r="Q60" s="36">
        <f>IF(VLOOKUP($B60,'S 2 H BRUT'!$B$6:$J$130,8,FALSE)="","",(VLOOKUP($B60,'S 2 H BRUT'!$B$6:$J$130,8,FALSE)))</f>
        <v>14</v>
      </c>
      <c r="R60" s="36">
        <f>IF(VLOOKUP($B60,'S 2 H NET'!$B$6:$J$130,8,FALSE)="","",(VLOOKUP($B60,'S 2 H NET'!$B$6:$J$130,8,FALSE)))</f>
        <v>34</v>
      </c>
      <c r="S60" s="51">
        <f>IF(R60="","",SUM(Q60:R60))</f>
        <v>48</v>
      </c>
      <c r="T60" s="36">
        <f>IF(VLOOKUP($B60,'S 2 H BRUT'!$B$6:$J$130,9,FALSE)="","",(VLOOKUP($B60,'S 2 H BRUT'!$B$6:$J$130,9,FALSE)))</f>
        <v>10</v>
      </c>
      <c r="U60" s="36">
        <f>IF(VLOOKUP($B60,'S 2 H NET'!$B$6:$J$130,9,FALSE)="","",(VLOOKUP($B60,'S 2 H NET'!$B$6:$J$130,9,FALSE)))</f>
        <v>29</v>
      </c>
      <c r="V60" s="51">
        <f>IF(U60="","",SUM(T60:U60))</f>
        <v>39</v>
      </c>
      <c r="W60" s="36" t="str">
        <f>IF(VLOOKUP($B60,'S 2 H BRUT'!$B$6:$M$130,10,FALSE)="","",(VLOOKUP($B60,'S 2 H BRUT'!$B$6:$M$130,10,FALSE)))</f>
        <v/>
      </c>
      <c r="X60" s="36" t="str">
        <f>IF(VLOOKUP($B60,'S 2 H NET'!$B$6:$M$130,10,FALSE)="","",(VLOOKUP($B60,'S 2 H NET'!$B$6:$M$130,10,FALSE)))</f>
        <v/>
      </c>
      <c r="Y60" s="51" t="str">
        <f>IF(X60="","",SUM(W60:X60))</f>
        <v/>
      </c>
      <c r="Z60" s="36" t="str">
        <f>IF(VLOOKUP($B60,'S 2 H BRUT'!$B$6:$L$130,11,FALSE)="","",(VLOOKUP($B60,'S 2 H BRUT'!$B$6:$L$130,11,FALSE)))</f>
        <v/>
      </c>
      <c r="AA60" s="36" t="str">
        <f>IF(VLOOKUP($B60,'S 2 H NET'!$B$6:$L$130,11,FALSE)="","",(VLOOKUP($B60,'S 2 H NET'!$B$6:$L$130,11,FALSE)))</f>
        <v/>
      </c>
      <c r="AB60" s="51" t="str">
        <f>IF(AA60="","",SUM(Z60:AA60))</f>
        <v/>
      </c>
      <c r="AC60" s="36" t="str">
        <f>IF(VLOOKUP($B60,'S 2 H BRUT'!$B$6:$M$130,12,FALSE)="","",(VLOOKUP($B60,'S 2 H BRUT'!$B$6:$M$130,12,FALSE)))</f>
        <v/>
      </c>
      <c r="AD60" s="36" t="str">
        <f>IF(VLOOKUP($B60,'S 2 H NET'!$B$6:$M$130,12,FALSE)="","",(VLOOKUP($B60,'S 2 H NET'!$B$6:$M$130,12,FALSE)))</f>
        <v/>
      </c>
      <c r="AE60" s="51" t="str">
        <f>IF(AD60="","",SUM(AC60:AD60))</f>
        <v/>
      </c>
      <c r="AF60" s="36" t="str">
        <f>IF(VLOOKUP($B60,'S 2 H BRUT'!$B$6:$N$130,13,FALSE)="","",(VLOOKUP($B60,'S 2 H BRUT'!$B$6:$N$130,13,FALSE)))</f>
        <v/>
      </c>
      <c r="AG60" s="36" t="str">
        <f>IF(VLOOKUP($B60,'S 2 H NET'!$B$6:$N$130,13,FALSE)="","",(VLOOKUP($B60,'S 2 H NET'!$B$6:$N$130,13,FALSE)))</f>
        <v/>
      </c>
      <c r="AH60" s="51" t="str">
        <f>IF(AG60="","",SUM(AF60:AG60))</f>
        <v/>
      </c>
      <c r="AI60" s="51">
        <f>SUM(G60,J60,M60,P60,S60,V60,Y60,AB60,AE60,AH60)</f>
        <v>167</v>
      </c>
      <c r="AJ60" s="52">
        <f>+COUNT(G60,J60,M60,P60,S60,V60,Y60,AB60,AE60,AH60)</f>
        <v>5</v>
      </c>
      <c r="AK60" s="52">
        <f>IF(AJ60&lt;6,0,+SMALL(($G60,$J60,$M60,$P60,$S60,$V60,$Y60,$AB60,$AE60,$AH60),1))</f>
        <v>0</v>
      </c>
      <c r="AL60" s="52">
        <f>IF(AJ60&lt;7,0,+SMALL(($G60,$J60,$M60,$P60,$S60,$V60,$Y60,$AB60,$AE60,$AH60),2))</f>
        <v>0</v>
      </c>
      <c r="AM60" s="52">
        <f>IF(AJ60&lt;8,0,+SMALL(($G60,$J60,$M60,$P60,$S60,$V60,$Y60,$AB60,$AE60,$AH60),3))</f>
        <v>0</v>
      </c>
      <c r="AN60" s="52">
        <f>IF(AJ60&lt;9,0,+SMALL(($G60,$J60,$M60,$P60,$S60,$V60,$Y60,$AB60,$AE60,$AH60),4))</f>
        <v>0</v>
      </c>
      <c r="AO60" s="52">
        <f>AI60-AK60-AL60-AM60-AN60</f>
        <v>167</v>
      </c>
      <c r="AP60" s="20">
        <f>RANK(AO60,$AO$6:$AO$130,0)</f>
        <v>55</v>
      </c>
    </row>
    <row r="61" spans="1:47" ht="14.4">
      <c r="B61" s="48" t="s">
        <v>183</v>
      </c>
      <c r="C61" s="36"/>
      <c r="D61" s="86" t="s">
        <v>181</v>
      </c>
      <c r="E61" s="36">
        <f>IF(VLOOKUP($B61,'S 2 H BRUT'!$B$6:$E$130,4,FALSE)="","",(VLOOKUP($B61,'S 2 H BRUT'!$B$6:$E$130,4,FALSE)))</f>
        <v>18</v>
      </c>
      <c r="F61" s="36">
        <f>IF(VLOOKUP($B61,'S 2 H NET'!$B$6:E$130,4,FALSE)="","",(VLOOKUP($B61,'S 2 H NET'!$B$6:$E$130,4,FALSE)))</f>
        <v>31</v>
      </c>
      <c r="G61" s="51">
        <f>IF(F61="","",SUM(E61:F61))</f>
        <v>49</v>
      </c>
      <c r="H61" s="36" t="str">
        <f>IF(VLOOKUP($B61,'S 2 H BRUT'!$B$6:$F$130,5,FALSE)="","",(VLOOKUP($B61,'S 2 H BRUT'!$B$6:$F$130,5,FALSE)))</f>
        <v/>
      </c>
      <c r="I61" s="36" t="str">
        <f>IF(VLOOKUP($B61,'S 2 H NET'!$B$6:$F$130,5,FALSE)="","",(VLOOKUP($B61,'S 2 H NET'!$B$6:$F$130,5,FALSE)))</f>
        <v/>
      </c>
      <c r="J61" s="51" t="str">
        <f>IF(I61="","",SUM(H61:I61))</f>
        <v/>
      </c>
      <c r="K61" s="36">
        <f>IF(VLOOKUP($B61,'S 2 H BRUT'!$B$6:$G$130,6,FALSE)="","",(VLOOKUP($B61,'S 2 H BRUT'!$B$6:$G$130,6,FALSE)))</f>
        <v>8</v>
      </c>
      <c r="L61" s="36">
        <f>IF(VLOOKUP($B61,'S 2 H NET'!$B$6:$G$130,6,FALSE)="","",(VLOOKUP($B61,'S 2 H NET'!$B$6:$G$130,6,FALSE)))</f>
        <v>23</v>
      </c>
      <c r="M61" s="51">
        <f>IF(L61="","",SUM(K61:L61))</f>
        <v>31</v>
      </c>
      <c r="N61" s="36">
        <f>IF(VLOOKUP($B61,'S 2 H BRUT'!$B$6:$H$130,7,FALSE)="","",(VLOOKUP($B61,'S 2 H BRUT'!$B$6:$H$130,7,FALSE)))</f>
        <v>12</v>
      </c>
      <c r="O61" s="36">
        <f>IF(VLOOKUP($B61,'S 2 H NET'!$B$6:$H$130,7,FALSE)="","",(VLOOKUP($B61,'S 2 H NET'!$B$6:$H$130,7,FALSE)))</f>
        <v>28</v>
      </c>
      <c r="P61" s="51">
        <f>IF(O61="","",SUM(N61:O61))</f>
        <v>40</v>
      </c>
      <c r="Q61" s="36" t="str">
        <f>IF(VLOOKUP($B61,'S 2 H BRUT'!$B$6:$J$130,8,FALSE)="","",(VLOOKUP($B61,'S 2 H BRUT'!$B$6:$J$130,8,FALSE)))</f>
        <v/>
      </c>
      <c r="R61" s="36" t="str">
        <f>IF(VLOOKUP($B61,'S 2 H NET'!$B$6:$J$130,8,FALSE)="","",(VLOOKUP($B61,'S 2 H NET'!$B$6:$J$130,8,FALSE)))</f>
        <v/>
      </c>
      <c r="S61" s="51" t="str">
        <f>IF(R61="","",SUM(Q61:R61))</f>
        <v/>
      </c>
      <c r="T61" s="36" t="str">
        <f>IF(VLOOKUP($B61,'S 2 H BRUT'!$B$6:$J$130,9,FALSE)="","",(VLOOKUP($B61,'S 2 H BRUT'!$B$6:$J$130,9,FALSE)))</f>
        <v/>
      </c>
      <c r="U61" s="36" t="str">
        <f>IF(VLOOKUP($B61,'S 2 H NET'!$B$6:$J$130,9,FALSE)="","",(VLOOKUP($B61,'S 2 H NET'!$B$6:$J$130,9,FALSE)))</f>
        <v/>
      </c>
      <c r="V61" s="51" t="str">
        <f>IF(U61="","",SUM(T61:U61))</f>
        <v/>
      </c>
      <c r="W61" s="36">
        <f>IF(VLOOKUP($B61,'S 2 H BRUT'!$B$6:$M$130,10,FALSE)="","",(VLOOKUP($B61,'S 2 H BRUT'!$B$6:$M$130,10,FALSE)))</f>
        <v>15</v>
      </c>
      <c r="X61" s="36">
        <f>IF(VLOOKUP($B61,'S 2 H NET'!$B$6:$M$130,10,FALSE)="","",(VLOOKUP($B61,'S 2 H NET'!$B$6:$M$130,10,FALSE)))</f>
        <v>30</v>
      </c>
      <c r="Y61" s="51">
        <f>IF(X61="","",SUM(W61:X61))</f>
        <v>45</v>
      </c>
      <c r="Z61" s="36" t="str">
        <f>IF(VLOOKUP($B61,'S 2 H BRUT'!$B$6:$L$130,11,FALSE)="","",(VLOOKUP($B61,'S 2 H BRUT'!$B$6:$L$130,11,FALSE)))</f>
        <v/>
      </c>
      <c r="AA61" s="36" t="str">
        <f>IF(VLOOKUP($B61,'S 2 H NET'!$B$6:$L$130,11,FALSE)="","",(VLOOKUP($B61,'S 2 H NET'!$B$6:$L$130,11,FALSE)))</f>
        <v/>
      </c>
      <c r="AB61" s="51" t="str">
        <f>IF(AA61="","",SUM(Z61:AA61))</f>
        <v/>
      </c>
      <c r="AC61" s="36" t="str">
        <f>IF(VLOOKUP($B61,'S 2 H BRUT'!$B$6:$M$130,12,FALSE)="","",(VLOOKUP($B61,'S 2 H BRUT'!$B$6:$M$130,12,FALSE)))</f>
        <v/>
      </c>
      <c r="AD61" s="36" t="str">
        <f>IF(VLOOKUP($B61,'S 2 H NET'!$B$6:$M$130,12,FALSE)="","",(VLOOKUP($B61,'S 2 H NET'!$B$6:$M$130,12,FALSE)))</f>
        <v/>
      </c>
      <c r="AE61" s="51" t="str">
        <f>IF(AD61="","",SUM(AC61:AD61))</f>
        <v/>
      </c>
      <c r="AF61" s="36" t="str">
        <f>IF(VLOOKUP($B61,'S 2 H BRUT'!$B$6:$N$130,13,FALSE)="","",(VLOOKUP($B61,'S 2 H BRUT'!$B$6:$N$130,13,FALSE)))</f>
        <v/>
      </c>
      <c r="AG61" s="36" t="str">
        <f>IF(VLOOKUP($B61,'S 2 H NET'!$B$6:$N$130,13,FALSE)="","",(VLOOKUP($B61,'S 2 H NET'!$B$6:$N$130,13,FALSE)))</f>
        <v/>
      </c>
      <c r="AH61" s="51" t="str">
        <f>IF(AG61="","",SUM(AF61:AG61))</f>
        <v/>
      </c>
      <c r="AI61" s="51">
        <f>SUM(G61,J61,M61,P61,S61,V61,Y61,AB61,AE61,AH61)</f>
        <v>165</v>
      </c>
      <c r="AJ61" s="52">
        <f>+COUNT(G61,J61,M61,P61,S61,V61,Y61,AB61,AE61,AH61)</f>
        <v>4</v>
      </c>
      <c r="AK61" s="52">
        <f>IF(AJ61&lt;6,0,+SMALL(($G61,$J61,$M61,$P61,$S61,$V61,$Y61,$AB61,$AE61,$AH61),1))</f>
        <v>0</v>
      </c>
      <c r="AL61" s="52">
        <f>IF(AJ61&lt;7,0,+SMALL(($G61,$J61,$M61,$P61,$S61,$V61,$Y61,$AB61,$AE61,$AH61),2))</f>
        <v>0</v>
      </c>
      <c r="AM61" s="52">
        <f>IF(AJ61&lt;8,0,+SMALL(($G61,$J61,$M61,$P61,$S61,$V61,$Y61,$AB61,$AE61,$AH61),3))</f>
        <v>0</v>
      </c>
      <c r="AN61" s="52">
        <f>IF(AJ61&lt;9,0,+SMALL(($G61,$J61,$M61,$P61,$S61,$V61,$Y61,$AB61,$AE61,$AH61),4))</f>
        <v>0</v>
      </c>
      <c r="AO61" s="52">
        <f>AI61-AK61-AL61-AM61-AN61</f>
        <v>165</v>
      </c>
      <c r="AP61" s="20">
        <f>RANK(AO61,$AO$6:$AO$130,0)</f>
        <v>56</v>
      </c>
    </row>
    <row r="62" spans="1:47" ht="14.4">
      <c r="B62" s="48" t="s">
        <v>271</v>
      </c>
      <c r="C62" s="36"/>
      <c r="D62" s="44" t="s">
        <v>48</v>
      </c>
      <c r="E62" s="36">
        <f>IF(VLOOKUP($B62,'S 2 H BRUT'!$B$6:$E$130,4,FALSE)="","",(VLOOKUP($B62,'S 2 H BRUT'!$B$6:$E$130,4,FALSE)))</f>
        <v>13</v>
      </c>
      <c r="F62" s="36">
        <f>IF(VLOOKUP($B62,'S 2 H NET'!$B$6:E$130,4,FALSE)="","",(VLOOKUP($B62,'S 2 H NET'!$B$6:$E$130,4,FALSE)))</f>
        <v>33</v>
      </c>
      <c r="G62" s="51">
        <f>IF(F62="","",SUM(E62:F62))</f>
        <v>46</v>
      </c>
      <c r="H62" s="36" t="str">
        <f>IF(VLOOKUP($B62,'S 2 H BRUT'!$B$6:$F$130,5,FALSE)="","",(VLOOKUP($B62,'S 2 H BRUT'!$B$6:$F$130,5,FALSE)))</f>
        <v/>
      </c>
      <c r="I62" s="36" t="str">
        <f>IF(VLOOKUP($B62,'S 2 H NET'!$B$6:$F$130,5,FALSE)="","",(VLOOKUP($B62,'S 2 H NET'!$B$6:$F$130,5,FALSE)))</f>
        <v/>
      </c>
      <c r="J62" s="51" t="str">
        <f>IF(I62="","",SUM(H62:I62))</f>
        <v/>
      </c>
      <c r="K62" s="36">
        <f>IF(VLOOKUP($B62,'S 2 H BRUT'!$B$6:$G$130,6,FALSE)="","",(VLOOKUP($B62,'S 2 H BRUT'!$B$6:$G$130,6,FALSE)))</f>
        <v>7</v>
      </c>
      <c r="L62" s="36">
        <f>IF(VLOOKUP($B62,'S 2 H NET'!$B$6:$G$130,6,FALSE)="","",(VLOOKUP($B62,'S 2 H NET'!$B$6:$G$130,6,FALSE)))</f>
        <v>27</v>
      </c>
      <c r="M62" s="51">
        <f>IF(L62="","",SUM(K62:L62))</f>
        <v>34</v>
      </c>
      <c r="N62" s="36" t="str">
        <f>IF(VLOOKUP($B62,'S 2 H BRUT'!$B$6:$H$130,7,FALSE)="","",(VLOOKUP($B62,'S 2 H BRUT'!$B$6:$H$130,7,FALSE)))</f>
        <v/>
      </c>
      <c r="O62" s="36" t="str">
        <f>IF(VLOOKUP($B62,'S 2 H NET'!$B$6:$H$130,7,FALSE)="","",(VLOOKUP($B62,'S 2 H NET'!$B$6:$H$130,7,FALSE)))</f>
        <v/>
      </c>
      <c r="P62" s="51" t="str">
        <f>IF(O62="","",SUM(N62:O62))</f>
        <v/>
      </c>
      <c r="Q62" s="36" t="str">
        <f>IF(VLOOKUP($B62,'S 2 H BRUT'!$B$6:$J$130,8,FALSE)="","",(VLOOKUP($B62,'S 2 H BRUT'!$B$6:$J$130,8,FALSE)))</f>
        <v/>
      </c>
      <c r="R62" s="36" t="str">
        <f>IF(VLOOKUP($B62,'S 2 H NET'!$B$6:$J$130,8,FALSE)="","",(VLOOKUP($B62,'S 2 H NET'!$B$6:$J$130,8,FALSE)))</f>
        <v/>
      </c>
      <c r="S62" s="51" t="str">
        <f>IF(R62="","",SUM(Q62:R62))</f>
        <v/>
      </c>
      <c r="T62" s="36">
        <f>IF(VLOOKUP($B62,'S 2 H BRUT'!$B$6:$J$130,9,FALSE)="","",(VLOOKUP($B62,'S 2 H BRUT'!$B$6:$J$130,9,FALSE)))</f>
        <v>10</v>
      </c>
      <c r="U62" s="36">
        <f>IF(VLOOKUP($B62,'S 2 H NET'!$B$6:$J$130,9,FALSE)="","",(VLOOKUP($B62,'S 2 H NET'!$B$6:$J$130,9,FALSE)))</f>
        <v>30</v>
      </c>
      <c r="V62" s="51">
        <f>IF(U62="","",SUM(T62:U62))</f>
        <v>40</v>
      </c>
      <c r="W62" s="36" t="str">
        <f>IF(VLOOKUP($B62,'S 2 H BRUT'!$B$6:$M$130,10,FALSE)="","",(VLOOKUP($B62,'S 2 H BRUT'!$B$6:$M$130,10,FALSE)))</f>
        <v/>
      </c>
      <c r="X62" s="36" t="str">
        <f>IF(VLOOKUP($B62,'S 2 H NET'!$B$6:$M$130,10,FALSE)="","",(VLOOKUP($B62,'S 2 H NET'!$B$6:$M$130,10,FALSE)))</f>
        <v/>
      </c>
      <c r="Y62" s="51" t="str">
        <f>IF(X62="","",SUM(W62:X62))</f>
        <v/>
      </c>
      <c r="Z62" s="36">
        <f>IF(VLOOKUP($B62,'S 2 H BRUT'!$B$6:$L$130,11,FALSE)="","",(VLOOKUP($B62,'S 2 H BRUT'!$B$6:$L$130,11,FALSE)))</f>
        <v>8</v>
      </c>
      <c r="AA62" s="36">
        <f>IF(VLOOKUP($B62,'S 2 H NET'!$B$6:$L$130,11,FALSE)="","",(VLOOKUP($B62,'S 2 H NET'!$B$6:$L$130,11,FALSE)))</f>
        <v>30</v>
      </c>
      <c r="AB62" s="51">
        <f>IF(AA62="","",SUM(Z62:AA62))</f>
        <v>38</v>
      </c>
      <c r="AC62" s="36" t="str">
        <f>IF(VLOOKUP($B62,'S 2 H BRUT'!$B$6:$M$130,12,FALSE)="","",(VLOOKUP($B62,'S 2 H BRUT'!$B$6:$M$130,12,FALSE)))</f>
        <v/>
      </c>
      <c r="AD62" s="36" t="str">
        <f>IF(VLOOKUP($B62,'S 2 H NET'!$B$6:$M$130,12,FALSE)="","",(VLOOKUP($B62,'S 2 H NET'!$B$6:$M$130,12,FALSE)))</f>
        <v/>
      </c>
      <c r="AE62" s="51" t="str">
        <f>IF(AD62="","",SUM(AC62:AD62))</f>
        <v/>
      </c>
      <c r="AF62" s="36" t="str">
        <f>IF(VLOOKUP($B62,'S 2 H BRUT'!$B$6:$N$130,13,FALSE)="","",(VLOOKUP($B62,'S 2 H BRUT'!$B$6:$N$130,13,FALSE)))</f>
        <v/>
      </c>
      <c r="AG62" s="36" t="str">
        <f>IF(VLOOKUP($B62,'S 2 H NET'!$B$6:$N$130,13,FALSE)="","",(VLOOKUP($B62,'S 2 H NET'!$B$6:$N$130,13,FALSE)))</f>
        <v/>
      </c>
      <c r="AH62" s="51" t="str">
        <f>IF(AG62="","",SUM(AF62:AG62))</f>
        <v/>
      </c>
      <c r="AI62" s="51">
        <f>SUM(G62,J62,M62,P62,S62,V62,Y62,AB62,AE62,AH62)</f>
        <v>158</v>
      </c>
      <c r="AJ62" s="52">
        <f>+COUNT(G62,J62,M62,P62,S62,V62,Y62,AB62,AE62,AH62)</f>
        <v>4</v>
      </c>
      <c r="AK62" s="52">
        <f>IF(AJ62&lt;6,0,+SMALL(($G62,$J62,$M62,$P62,$S62,$V62,$Y62,$AB62,$AE62,$AH62),1))</f>
        <v>0</v>
      </c>
      <c r="AL62" s="52">
        <f>IF(AJ62&lt;7,0,+SMALL(($G62,$J62,$M62,$P62,$S62,$V62,$Y62,$AB62,$AE62,$AH62),2))</f>
        <v>0</v>
      </c>
      <c r="AM62" s="52">
        <f>IF(AJ62&lt;8,0,+SMALL(($G62,$J62,$M62,$P62,$S62,$V62,$Y62,$AB62,$AE62,$AH62),3))</f>
        <v>0</v>
      </c>
      <c r="AN62" s="52">
        <f>IF(AJ62&lt;9,0,+SMALL(($G62,$J62,$M62,$P62,$S62,$V62,$Y62,$AB62,$AE62,$AH62),4))</f>
        <v>0</v>
      </c>
      <c r="AO62" s="52">
        <f>AI62-AK62-AL62-AM62-AN62</f>
        <v>158</v>
      </c>
      <c r="AP62" s="20">
        <f>RANK(AO62,$AO$6:$AO$130,0)</f>
        <v>57</v>
      </c>
    </row>
    <row r="63" spans="1:47" ht="14.4">
      <c r="B63" s="48" t="s">
        <v>135</v>
      </c>
      <c r="C63" s="49"/>
      <c r="D63" s="77" t="s">
        <v>16</v>
      </c>
      <c r="E63" s="36">
        <f>IF(VLOOKUP($B63,'S 2 H BRUT'!$B$6:$E$130,4,FALSE)="","",(VLOOKUP($B63,'S 2 H BRUT'!$B$6:$E$130,4,FALSE)))</f>
        <v>16</v>
      </c>
      <c r="F63" s="36">
        <f>IF(VLOOKUP($B63,'S 2 H NET'!$B$6:E$130,4,FALSE)="","",(VLOOKUP($B63,'S 2 H NET'!$B$6:$E$130,4,FALSE)))</f>
        <v>40</v>
      </c>
      <c r="G63" s="51">
        <f>IF(F63="","",SUM(E63:F63))</f>
        <v>56</v>
      </c>
      <c r="H63" s="36">
        <f>IF(VLOOKUP($B63,'S 2 H BRUT'!$B$6:$F$130,5,FALSE)="","",(VLOOKUP($B63,'S 2 H BRUT'!$B$6:$F$130,5,FALSE)))</f>
        <v>14</v>
      </c>
      <c r="I63" s="36">
        <f>IF(VLOOKUP($B63,'S 2 H NET'!$B$6:$F$130,5,FALSE)="","",(VLOOKUP($B63,'S 2 H NET'!$B$6:$F$130,5,FALSE)))</f>
        <v>33</v>
      </c>
      <c r="J63" s="51">
        <f>IF(I63="","",SUM(H63:I63))</f>
        <v>47</v>
      </c>
      <c r="K63" s="36">
        <f>IF(VLOOKUP($B63,'S 2 H BRUT'!$B$6:$G$130,6,FALSE)="","",(VLOOKUP($B63,'S 2 H BRUT'!$B$6:$G$130,6,FALSE)))</f>
        <v>7</v>
      </c>
      <c r="L63" s="36">
        <f>IF(VLOOKUP($B63,'S 2 H NET'!$B$6:$G$130,6,FALSE)="","",(VLOOKUP($B63,'S 2 H NET'!$B$6:$G$130,6,FALSE)))</f>
        <v>18</v>
      </c>
      <c r="M63" s="51">
        <f>IF(L63="","",SUM(K63:L63))</f>
        <v>25</v>
      </c>
      <c r="N63" s="36">
        <f>IF(VLOOKUP($B63,'S 2 H BRUT'!$B$6:$H$130,7,FALSE)="","",(VLOOKUP($B63,'S 2 H BRUT'!$B$6:$H$130,7,FALSE)))</f>
        <v>7</v>
      </c>
      <c r="O63" s="36">
        <f>IF(VLOOKUP($B63,'S 2 H NET'!$B$6:$H$130,7,FALSE)="","",(VLOOKUP($B63,'S 2 H NET'!$B$6:$H$130,7,FALSE)))</f>
        <v>23</v>
      </c>
      <c r="P63" s="51">
        <f>IF(O63="","",SUM(N63:O63))</f>
        <v>30</v>
      </c>
      <c r="Q63" s="36" t="str">
        <f>IF(VLOOKUP($B63,'S 2 H BRUT'!$B$6:$J$130,8,FALSE)="","",(VLOOKUP($B63,'S 2 H BRUT'!$B$6:$J$130,8,FALSE)))</f>
        <v/>
      </c>
      <c r="R63" s="36" t="str">
        <f>IF(VLOOKUP($B63,'S 2 H NET'!$B$6:$J$130,8,FALSE)="","",(VLOOKUP($B63,'S 2 H NET'!$B$6:$J$130,8,FALSE)))</f>
        <v/>
      </c>
      <c r="S63" s="51" t="str">
        <f>IF(R63="","",SUM(Q63:R63))</f>
        <v/>
      </c>
      <c r="T63" s="36" t="str">
        <f>IF(VLOOKUP($B63,'S 2 H BRUT'!$B$6:$J$130,9,FALSE)="","",(VLOOKUP($B63,'S 2 H BRUT'!$B$6:$J$130,9,FALSE)))</f>
        <v/>
      </c>
      <c r="U63" s="36" t="str">
        <f>IF(VLOOKUP($B63,'S 2 H NET'!$B$6:$J$130,9,FALSE)="","",(VLOOKUP($B63,'S 2 H NET'!$B$6:$J$130,9,FALSE)))</f>
        <v/>
      </c>
      <c r="V63" s="51" t="str">
        <f>IF(U63="","",SUM(T63:U63))</f>
        <v/>
      </c>
      <c r="W63" s="36" t="str">
        <f>IF(VLOOKUP($B63,'S 2 H BRUT'!$B$6:$M$130,10,FALSE)="","",(VLOOKUP($B63,'S 2 H BRUT'!$B$6:$M$130,10,FALSE)))</f>
        <v/>
      </c>
      <c r="X63" s="36" t="str">
        <f>IF(VLOOKUP($B63,'S 2 H NET'!$B$6:$M$130,10,FALSE)="","",(VLOOKUP($B63,'S 2 H NET'!$B$6:$M$130,10,FALSE)))</f>
        <v/>
      </c>
      <c r="Y63" s="51" t="str">
        <f>IF(X63="","",SUM(W63:X63))</f>
        <v/>
      </c>
      <c r="Z63" s="36" t="str">
        <f>IF(VLOOKUP($B63,'S 2 H BRUT'!$B$6:$L$130,11,FALSE)="","",(VLOOKUP($B63,'S 2 H BRUT'!$B$6:$L$130,11,FALSE)))</f>
        <v/>
      </c>
      <c r="AA63" s="36" t="str">
        <f>IF(VLOOKUP($B63,'S 2 H NET'!$B$6:$L$130,11,FALSE)="","",(VLOOKUP($B63,'S 2 H NET'!$B$6:$L$130,11,FALSE)))</f>
        <v/>
      </c>
      <c r="AB63" s="51" t="str">
        <f>IF(AA63="","",SUM(Z63:AA63))</f>
        <v/>
      </c>
      <c r="AC63" s="36" t="str">
        <f>IF(VLOOKUP($B63,'S 2 H BRUT'!$B$6:$M$130,12,FALSE)="","",(VLOOKUP($B63,'S 2 H BRUT'!$B$6:$M$130,12,FALSE)))</f>
        <v/>
      </c>
      <c r="AD63" s="36" t="str">
        <f>IF(VLOOKUP($B63,'S 2 H NET'!$B$6:$M$130,12,FALSE)="","",(VLOOKUP($B63,'S 2 H NET'!$B$6:$M$130,12,FALSE)))</f>
        <v/>
      </c>
      <c r="AE63" s="51" t="str">
        <f>IF(AD63="","",SUM(AC63:AD63))</f>
        <v/>
      </c>
      <c r="AF63" s="36" t="str">
        <f>IF(VLOOKUP($B63,'S 2 H BRUT'!$B$6:$N$130,13,FALSE)="","",(VLOOKUP($B63,'S 2 H BRUT'!$B$6:$N$130,13,FALSE)))</f>
        <v/>
      </c>
      <c r="AG63" s="36" t="str">
        <f>IF(VLOOKUP($B63,'S 2 H NET'!$B$6:$N$130,13,FALSE)="","",(VLOOKUP($B63,'S 2 H NET'!$B$6:$N$130,13,FALSE)))</f>
        <v/>
      </c>
      <c r="AH63" s="51" t="str">
        <f>IF(AG63="","",SUM(AF63:AG63))</f>
        <v/>
      </c>
      <c r="AI63" s="51">
        <f>SUM(G63,J63,M63,P63,S63,V63,Y63,AB63,AE63,AH63)</f>
        <v>158</v>
      </c>
      <c r="AJ63" s="52">
        <f>+COUNT(G63,J63,M63,P63,S63,V63,Y63,AB63,AE63,AH63)</f>
        <v>4</v>
      </c>
      <c r="AK63" s="52">
        <f>IF(AJ63&lt;6,0,+SMALL(($G63,$J63,$M63,$P63,$S63,$V63,$Y63,$AB63,$AE63,$AH63),1))</f>
        <v>0</v>
      </c>
      <c r="AL63" s="52">
        <f>IF(AJ63&lt;7,0,+SMALL(($G63,$J63,$M63,$P63,$S63,$V63,$Y63,$AB63,$AE63,$AH63),2))</f>
        <v>0</v>
      </c>
      <c r="AM63" s="52">
        <f>IF(AJ63&lt;8,0,+SMALL(($G63,$J63,$M63,$P63,$S63,$V63,$Y63,$AB63,$AE63,$AH63),3))</f>
        <v>0</v>
      </c>
      <c r="AN63" s="52">
        <f>IF(AJ63&lt;9,0,+SMALL(($G63,$J63,$M63,$P63,$S63,$V63,$Y63,$AB63,$AE63,$AH63),4))</f>
        <v>0</v>
      </c>
      <c r="AO63" s="52">
        <f>AI63-AK63-AL63-AM63-AN63</f>
        <v>158</v>
      </c>
      <c r="AP63" s="20">
        <f>RANK(AO63,$AO$6:$AO$130,0)</f>
        <v>57</v>
      </c>
    </row>
    <row r="64" spans="1:47" ht="14.4">
      <c r="B64" s="48" t="s">
        <v>174</v>
      </c>
      <c r="C64" s="36"/>
      <c r="D64" s="47" t="s">
        <v>50</v>
      </c>
      <c r="E64" s="36">
        <f>IF(VLOOKUP($B64,'S 2 H BRUT'!$B$6:$E$130,4,FALSE)="","",(VLOOKUP($B64,'S 2 H BRUT'!$B$6:$E$130,4,FALSE)))</f>
        <v>14</v>
      </c>
      <c r="F64" s="36">
        <f>IF(VLOOKUP($B64,'S 2 H NET'!$B$6:E$130,4,FALSE)="","",(VLOOKUP($B64,'S 2 H NET'!$B$6:$E$130,4,FALSE)))</f>
        <v>27</v>
      </c>
      <c r="G64" s="51">
        <f>IF(F64="","",SUM(E64:F64))</f>
        <v>41</v>
      </c>
      <c r="H64" s="36" t="str">
        <f>IF(VLOOKUP($B64,'S 2 H BRUT'!$B$6:$F$130,5,FALSE)="","",(VLOOKUP($B64,'S 2 H BRUT'!$B$6:$F$130,5,FALSE)))</f>
        <v/>
      </c>
      <c r="I64" s="36" t="str">
        <f>IF(VLOOKUP($B64,'S 2 H NET'!$B$6:$F$130,5,FALSE)="","",(VLOOKUP($B64,'S 2 H NET'!$B$6:$F$130,5,FALSE)))</f>
        <v/>
      </c>
      <c r="J64" s="51" t="str">
        <f>IF(I64="","",SUM(H64:I64))</f>
        <v/>
      </c>
      <c r="K64" s="36" t="str">
        <f>IF(VLOOKUP($B64,'S 2 H BRUT'!$B$6:$G$130,6,FALSE)="","",(VLOOKUP($B64,'S 2 H BRUT'!$B$6:$G$130,6,FALSE)))</f>
        <v/>
      </c>
      <c r="L64" s="36" t="str">
        <f>IF(VLOOKUP($B64,'S 2 H NET'!$B$6:$G$130,6,FALSE)="","",(VLOOKUP($B64,'S 2 H NET'!$B$6:$G$130,6,FALSE)))</f>
        <v/>
      </c>
      <c r="M64" s="51" t="str">
        <f>IF(L64="","",SUM(K64:L64))</f>
        <v/>
      </c>
      <c r="N64" s="36">
        <f>IF(VLOOKUP($B64,'S 2 H BRUT'!$B$6:$H$130,7,FALSE)="","",(VLOOKUP($B64,'S 2 H BRUT'!$B$6:$H$130,7,FALSE)))</f>
        <v>3</v>
      </c>
      <c r="O64" s="36">
        <f>IF(VLOOKUP($B64,'S 2 H NET'!$B$6:$H$130,7,FALSE)="","",(VLOOKUP($B64,'S 2 H NET'!$B$6:$H$130,7,FALSE)))</f>
        <v>9</v>
      </c>
      <c r="P64" s="51">
        <f>IF(O64="","",SUM(N64:O64))</f>
        <v>12</v>
      </c>
      <c r="Q64" s="36">
        <f>IF(VLOOKUP($B64,'S 2 H BRUT'!$B$6:$J$130,8,FALSE)="","",(VLOOKUP($B64,'S 2 H BRUT'!$B$6:$J$130,8,FALSE)))</f>
        <v>11</v>
      </c>
      <c r="R64" s="36">
        <f>IF(VLOOKUP($B64,'S 2 H NET'!$B$6:$J$130,8,FALSE)="","",(VLOOKUP($B64,'S 2 H NET'!$B$6:$J$130,8,FALSE)))</f>
        <v>24</v>
      </c>
      <c r="S64" s="51">
        <f>IF(R64="","",SUM(Q64:R64))</f>
        <v>35</v>
      </c>
      <c r="T64" s="36">
        <f>IF(VLOOKUP($B64,'S 2 H BRUT'!$B$6:$J$130,9,FALSE)="","",(VLOOKUP($B64,'S 2 H BRUT'!$B$6:$J$130,9,FALSE)))</f>
        <v>18</v>
      </c>
      <c r="U64" s="36">
        <f>IF(VLOOKUP($B64,'S 2 H NET'!$B$6:$J$130,9,FALSE)="","",(VLOOKUP($B64,'S 2 H NET'!$B$6:$J$130,9,FALSE)))</f>
        <v>33</v>
      </c>
      <c r="V64" s="51">
        <f>IF(U64="","",SUM(T64:U64))</f>
        <v>51</v>
      </c>
      <c r="W64" s="36" t="str">
        <f>IF(VLOOKUP($B64,'S 2 H BRUT'!$B$6:$M$130,10,FALSE)="","",(VLOOKUP($B64,'S 2 H BRUT'!$B$6:$M$130,10,FALSE)))</f>
        <v/>
      </c>
      <c r="X64" s="36" t="str">
        <f>IF(VLOOKUP($B64,'S 2 H NET'!$B$6:$M$130,10,FALSE)="","",(VLOOKUP($B64,'S 2 H NET'!$B$6:$M$130,10,FALSE)))</f>
        <v/>
      </c>
      <c r="Y64" s="51" t="str">
        <f>IF(X64="","",SUM(W64:X64))</f>
        <v/>
      </c>
      <c r="Z64" s="36">
        <f>IF(VLOOKUP($B64,'S 2 H BRUT'!$B$6:$L$130,11,FALSE)="","",(VLOOKUP($B64,'S 2 H BRUT'!$B$6:$L$130,11,FALSE)))</f>
        <v>5</v>
      </c>
      <c r="AA64" s="36">
        <f>IF(VLOOKUP($B64,'S 2 H NET'!$B$6:$L$130,11,FALSE)="","",(VLOOKUP($B64,'S 2 H NET'!$B$6:$L$130,11,FALSE)))</f>
        <v>14</v>
      </c>
      <c r="AB64" s="51">
        <f>IF(AA64="","",SUM(Z64:AA64))</f>
        <v>19</v>
      </c>
      <c r="AC64" s="36" t="str">
        <f>IF(VLOOKUP($B64,'S 2 H BRUT'!$B$6:$M$130,12,FALSE)="","",(VLOOKUP($B64,'S 2 H BRUT'!$B$6:$M$130,12,FALSE)))</f>
        <v/>
      </c>
      <c r="AD64" s="36" t="str">
        <f>IF(VLOOKUP($B64,'S 2 H NET'!$B$6:$M$130,12,FALSE)="","",(VLOOKUP($B64,'S 2 H NET'!$B$6:$M$130,12,FALSE)))</f>
        <v/>
      </c>
      <c r="AE64" s="51" t="str">
        <f>IF(AD64="","",SUM(AC64:AD64))</f>
        <v/>
      </c>
      <c r="AF64" s="36" t="str">
        <f>IF(VLOOKUP($B64,'S 2 H BRUT'!$B$6:$N$130,13,FALSE)="","",(VLOOKUP($B64,'S 2 H BRUT'!$B$6:$N$130,13,FALSE)))</f>
        <v/>
      </c>
      <c r="AG64" s="36" t="str">
        <f>IF(VLOOKUP($B64,'S 2 H NET'!$B$6:$N$130,13,FALSE)="","",(VLOOKUP($B64,'S 2 H NET'!$B$6:$N$130,13,FALSE)))</f>
        <v/>
      </c>
      <c r="AH64" s="51" t="str">
        <f>IF(AG64="","",SUM(AF64:AG64))</f>
        <v/>
      </c>
      <c r="AI64" s="51">
        <f>SUM(G64,J64,M64,P64,S64,V64,Y64,AB64,AE64,AH64)</f>
        <v>158</v>
      </c>
      <c r="AJ64" s="52">
        <f>+COUNT(G64,J64,M64,P64,S64,V64,Y64,AB64,AE64,AH64)</f>
        <v>5</v>
      </c>
      <c r="AK64" s="52">
        <f>IF(AJ64&lt;6,0,+SMALL(($G64,$J64,$M64,$P64,$S64,$V64,$Y64,$AB64,$AE64,$AH64),1))</f>
        <v>0</v>
      </c>
      <c r="AL64" s="52">
        <f>IF(AJ64&lt;7,0,+SMALL(($G64,$J64,$M64,$P64,$S64,$V64,$Y64,$AB64,$AE64,$AH64),2))</f>
        <v>0</v>
      </c>
      <c r="AM64" s="52">
        <f>IF(AJ64&lt;8,0,+SMALL(($G64,$J64,$M64,$P64,$S64,$V64,$Y64,$AB64,$AE64,$AH64),3))</f>
        <v>0</v>
      </c>
      <c r="AN64" s="52">
        <f>IF(AJ64&lt;9,0,+SMALL(($G64,$J64,$M64,$P64,$S64,$V64,$Y64,$AB64,$AE64,$AH64),4))</f>
        <v>0</v>
      </c>
      <c r="AO64" s="52">
        <f>AI64-AK64-AL64-AM64-AN64</f>
        <v>158</v>
      </c>
      <c r="AP64" s="20">
        <f>RANK(AO64,$AO$6:$AO$130,0)</f>
        <v>57</v>
      </c>
    </row>
    <row r="65" spans="2:42" ht="14.4">
      <c r="B65" s="129" t="s">
        <v>332</v>
      </c>
      <c r="C65" s="49"/>
      <c r="D65" s="131" t="s">
        <v>236</v>
      </c>
      <c r="E65" s="36" t="str">
        <f>IF(VLOOKUP($B65,'S 2 H BRUT'!$B$6:$E$130,4,FALSE)="","",(VLOOKUP($B65,'S 2 H BRUT'!$B$6:$E$130,4,FALSE)))</f>
        <v/>
      </c>
      <c r="F65" s="36" t="str">
        <f>IF(VLOOKUP($B65,'S 2 H NET'!$B$6:E$130,4,FALSE)="","",(VLOOKUP($B65,'S 2 H NET'!$B$6:$E$130,4,FALSE)))</f>
        <v/>
      </c>
      <c r="G65" s="51" t="str">
        <f>IF(F65="","",SUM(E65:F65))</f>
        <v/>
      </c>
      <c r="H65" s="36">
        <f>IF(VLOOKUP($B65,'S 2 H BRUT'!$B$6:$F$130,5,FALSE)="","",(VLOOKUP($B65,'S 2 H BRUT'!$B$6:$F$130,5,FALSE)))</f>
        <v>1</v>
      </c>
      <c r="I65" s="36">
        <f>IF(VLOOKUP($B65,'S 2 H NET'!$B$6:$F$130,5,FALSE)="","",(VLOOKUP($B65,'S 2 H NET'!$B$6:$F$130,5,FALSE)))</f>
        <v>29</v>
      </c>
      <c r="J65" s="51">
        <f>IF(I65="","",SUM(H65:I65))</f>
        <v>30</v>
      </c>
      <c r="K65" s="36" t="str">
        <f>IF(VLOOKUP($B65,'S 2 H BRUT'!$B$6:$G$130,6,FALSE)="","",(VLOOKUP($B65,'S 2 H BRUT'!$B$6:$G$130,6,FALSE)))</f>
        <v/>
      </c>
      <c r="L65" s="36" t="str">
        <f>IF(VLOOKUP($B65,'S 2 H NET'!$B$6:$G$130,6,FALSE)="","",(VLOOKUP($B65,'S 2 H NET'!$B$6:$G$130,6,FALSE)))</f>
        <v/>
      </c>
      <c r="M65" s="51" t="str">
        <f>IF(L65="","",SUM(K65:L65))</f>
        <v/>
      </c>
      <c r="N65" s="36" t="str">
        <f>IF(VLOOKUP($B65,'S 2 H BRUT'!$B$6:$H$130,7,FALSE)="","",(VLOOKUP($B65,'S 2 H BRUT'!$B$6:$H$130,7,FALSE)))</f>
        <v/>
      </c>
      <c r="O65" s="36" t="str">
        <f>IF(VLOOKUP($B65,'S 2 H NET'!$B$6:$H$130,7,FALSE)="","",(VLOOKUP($B65,'S 2 H NET'!$B$6:$H$130,7,FALSE)))</f>
        <v/>
      </c>
      <c r="P65" s="51" t="str">
        <f>IF(O65="","",SUM(N65:O65))</f>
        <v/>
      </c>
      <c r="Q65" s="36">
        <f>IF(VLOOKUP($B65,'S 2 H BRUT'!$B$6:$J$130,8,FALSE)="","",(VLOOKUP($B65,'S 2 H BRUT'!$B$6:$J$130,8,FALSE)))</f>
        <v>5</v>
      </c>
      <c r="R65" s="36">
        <f>IF(VLOOKUP($B65,'S 2 H NET'!$B$6:$J$130,8,FALSE)="","",(VLOOKUP($B65,'S 2 H NET'!$B$6:$J$130,8,FALSE)))</f>
        <v>26</v>
      </c>
      <c r="S65" s="51">
        <f>IF(R65="","",SUM(Q65:R65))</f>
        <v>31</v>
      </c>
      <c r="T65" s="36">
        <f>IF(VLOOKUP($B65,'S 2 H BRUT'!$B$6:$J$130,9,FALSE)="","",(VLOOKUP($B65,'S 2 H BRUT'!$B$6:$J$130,9,FALSE)))</f>
        <v>1</v>
      </c>
      <c r="U65" s="36">
        <f>IF(VLOOKUP($B65,'S 2 H NET'!$B$6:$J$130,9,FALSE)="","",(VLOOKUP($B65,'S 2 H NET'!$B$6:$J$130,9,FALSE)))</f>
        <v>26</v>
      </c>
      <c r="V65" s="51">
        <f>IF(U65="","",SUM(T65:U65))</f>
        <v>27</v>
      </c>
      <c r="W65" s="36">
        <f>IF(VLOOKUP($B65,'S 2 H BRUT'!$B$6:$M$130,10,FALSE)="","",(VLOOKUP($B65,'S 2 H BRUT'!$B$6:$M$130,10,FALSE)))</f>
        <v>5</v>
      </c>
      <c r="X65" s="36">
        <f>IF(VLOOKUP($B65,'S 2 H NET'!$B$6:$M$130,10,FALSE)="","",(VLOOKUP($B65,'S 2 H NET'!$B$6:$M$130,10,FALSE)))</f>
        <v>28</v>
      </c>
      <c r="Y65" s="51">
        <f>IF(X65="","",SUM(W65:X65))</f>
        <v>33</v>
      </c>
      <c r="Z65" s="36" t="str">
        <f>IF(VLOOKUP($B65,'S 2 H BRUT'!$B$6:$L$130,11,FALSE)="","",(VLOOKUP($B65,'S 2 H BRUT'!$B$6:$L$130,11,FALSE)))</f>
        <v/>
      </c>
      <c r="AA65" s="36" t="str">
        <f>IF(VLOOKUP($B65,'S 2 H NET'!$B$6:$L$130,11,FALSE)="","",(VLOOKUP($B65,'S 2 H NET'!$B$6:$L$130,11,FALSE)))</f>
        <v/>
      </c>
      <c r="AB65" s="51" t="str">
        <f>IF(AA65="","",SUM(Z65:AA65))</f>
        <v/>
      </c>
      <c r="AC65" s="36">
        <f>IF(VLOOKUP($B65,'S 2 H BRUT'!$B$6:$M$130,12,FALSE)="","",(VLOOKUP($B65,'S 2 H BRUT'!$B$6:$M$130,12,FALSE)))</f>
        <v>5</v>
      </c>
      <c r="AD65" s="36">
        <f>IF(VLOOKUP($B65,'S 2 H NET'!$B$6:$M$130,12,FALSE)="","",(VLOOKUP($B65,'S 2 H NET'!$B$6:$M$130,12,FALSE)))</f>
        <v>29</v>
      </c>
      <c r="AE65" s="51">
        <f>IF(AD65="","",SUM(AC65:AD65))</f>
        <v>34</v>
      </c>
      <c r="AF65" s="36" t="str">
        <f>IF(VLOOKUP($B65,'S 2 H BRUT'!$B$6:$N$130,13,FALSE)="","",(VLOOKUP($B65,'S 2 H BRUT'!$B$6:$N$130,13,FALSE)))</f>
        <v/>
      </c>
      <c r="AG65" s="36" t="str">
        <f>IF(VLOOKUP($B65,'S 2 H NET'!$B$6:$N$130,13,FALSE)="","",(VLOOKUP($B65,'S 2 H NET'!$B$6:$N$130,13,FALSE)))</f>
        <v/>
      </c>
      <c r="AH65" s="51" t="str">
        <f>IF(AG65="","",SUM(AF65:AG65))</f>
        <v/>
      </c>
      <c r="AI65" s="51">
        <f>SUM(G65,J65,M65,P65,S65,V65,Y65,AB65,AE65,AH65)</f>
        <v>155</v>
      </c>
      <c r="AJ65" s="52">
        <f>+COUNT(G65,J65,M65,P65,S65,V65,Y65,AB65,AE65,AH65)</f>
        <v>5</v>
      </c>
      <c r="AK65" s="52">
        <f>IF(AJ65&lt;6,0,+SMALL(($G65,$J65,$M65,$P65,$S65,$V65,$Y65,$AB65,$AE65,$AH65),1))</f>
        <v>0</v>
      </c>
      <c r="AL65" s="52">
        <f>IF(AJ65&lt;7,0,+SMALL(($G65,$J65,$M65,$P65,$S65,$V65,$Y65,$AB65,$AE65,$AH65),2))</f>
        <v>0</v>
      </c>
      <c r="AM65" s="52">
        <f>IF(AJ65&lt;8,0,+SMALL(($G65,$J65,$M65,$P65,$S65,$V65,$Y65,$AB65,$AE65,$AH65),3))</f>
        <v>0</v>
      </c>
      <c r="AN65" s="52">
        <f>IF(AJ65&lt;9,0,+SMALL(($G65,$J65,$M65,$P65,$S65,$V65,$Y65,$AB65,$AE65,$AH65),4))</f>
        <v>0</v>
      </c>
      <c r="AO65" s="52">
        <f>AI65-AK65-AL65-AM65-AN65</f>
        <v>155</v>
      </c>
      <c r="AP65" s="20">
        <f>RANK(AO65,$AO$6:$AO$130,0)</f>
        <v>60</v>
      </c>
    </row>
    <row r="66" spans="2:42" ht="14.4">
      <c r="B66" s="48" t="s">
        <v>188</v>
      </c>
      <c r="C66" s="49"/>
      <c r="D66" s="54" t="s">
        <v>48</v>
      </c>
      <c r="E66" s="36">
        <f>IF(VLOOKUP($B66,'S 2 H BRUT'!$B$6:$E$130,4,FALSE)="","",(VLOOKUP($B66,'S 2 H BRUT'!$B$6:$E$130,4,FALSE)))</f>
        <v>16</v>
      </c>
      <c r="F66" s="36">
        <f>IF(VLOOKUP($B66,'S 2 H NET'!$B$6:E$130,4,FALSE)="","",(VLOOKUP($B66,'S 2 H NET'!$B$6:$E$130,4,FALSE)))</f>
        <v>35</v>
      </c>
      <c r="G66" s="51">
        <f>IF(F66="","",SUM(E66:F66))</f>
        <v>51</v>
      </c>
      <c r="H66" s="36" t="str">
        <f>IF(VLOOKUP($B66,'S 2 H BRUT'!$B$6:$F$130,5,FALSE)="","",(VLOOKUP($B66,'S 2 H BRUT'!$B$6:$F$130,5,FALSE)))</f>
        <v/>
      </c>
      <c r="I66" s="36" t="str">
        <f>IF(VLOOKUP($B66,'S 2 H NET'!$B$6:$F$130,5,FALSE)="","",(VLOOKUP($B66,'S 2 H NET'!$B$6:$F$130,5,FALSE)))</f>
        <v/>
      </c>
      <c r="J66" s="51" t="str">
        <f>IF(I66="","",SUM(H66:I66))</f>
        <v/>
      </c>
      <c r="K66" s="36" t="str">
        <f>IF(VLOOKUP($B66,'S 2 H BRUT'!$B$6:$G$130,6,FALSE)="","",(VLOOKUP($B66,'S 2 H BRUT'!$B$6:$G$130,6,FALSE)))</f>
        <v/>
      </c>
      <c r="L66" s="36" t="str">
        <f>IF(VLOOKUP($B66,'S 2 H NET'!$B$6:$G$130,6,FALSE)="","",(VLOOKUP($B66,'S 2 H NET'!$B$6:$G$130,6,FALSE)))</f>
        <v/>
      </c>
      <c r="M66" s="51" t="str">
        <f>IF(L66="","",SUM(K66:L66))</f>
        <v/>
      </c>
      <c r="N66" s="36" t="str">
        <f>IF(VLOOKUP($B66,'S 2 H BRUT'!$B$6:$H$130,7,FALSE)="","",(VLOOKUP($B66,'S 2 H BRUT'!$B$6:$H$130,7,FALSE)))</f>
        <v/>
      </c>
      <c r="O66" s="36" t="str">
        <f>IF(VLOOKUP($B66,'S 2 H NET'!$B$6:$H$130,7,FALSE)="","",(VLOOKUP($B66,'S 2 H NET'!$B$6:$H$130,7,FALSE)))</f>
        <v/>
      </c>
      <c r="P66" s="51" t="str">
        <f>IF(O66="","",SUM(N66:O66))</f>
        <v/>
      </c>
      <c r="Q66" s="36" t="str">
        <f>IF(VLOOKUP($B66,'S 2 H BRUT'!$B$6:$J$130,8,FALSE)="","",(VLOOKUP($B66,'S 2 H BRUT'!$B$6:$J$130,8,FALSE)))</f>
        <v/>
      </c>
      <c r="R66" s="36" t="str">
        <f>IF(VLOOKUP($B66,'S 2 H NET'!$B$6:$J$130,8,FALSE)="","",(VLOOKUP($B66,'S 2 H NET'!$B$6:$J$130,8,FALSE)))</f>
        <v/>
      </c>
      <c r="S66" s="51" t="str">
        <f>IF(R66="","",SUM(Q66:R66))</f>
        <v/>
      </c>
      <c r="T66" s="36" t="str">
        <f>IF(VLOOKUP($B66,'S 2 H BRUT'!$B$6:$J$130,9,FALSE)="","",(VLOOKUP($B66,'S 2 H BRUT'!$B$6:$J$130,9,FALSE)))</f>
        <v/>
      </c>
      <c r="U66" s="36" t="str">
        <f>IF(VLOOKUP($B66,'S 2 H NET'!$B$6:$J$130,9,FALSE)="","",(VLOOKUP($B66,'S 2 H NET'!$B$6:$J$130,9,FALSE)))</f>
        <v/>
      </c>
      <c r="V66" s="51" t="str">
        <f>IF(U66="","",SUM(T66:U66))</f>
        <v/>
      </c>
      <c r="W66" s="36" t="str">
        <f>IF(VLOOKUP($B66,'S 2 H BRUT'!$B$6:$M$130,10,FALSE)="","",(VLOOKUP($B66,'S 2 H BRUT'!$B$6:$M$130,10,FALSE)))</f>
        <v/>
      </c>
      <c r="X66" s="36" t="str">
        <f>IF(VLOOKUP($B66,'S 2 H NET'!$B$6:$M$130,10,FALSE)="","",(VLOOKUP($B66,'S 2 H NET'!$B$6:$M$130,10,FALSE)))</f>
        <v/>
      </c>
      <c r="Y66" s="51" t="str">
        <f>IF(X66="","",SUM(W66:X66))</f>
        <v/>
      </c>
      <c r="Z66" s="36">
        <f>IF(VLOOKUP($B66,'S 2 H BRUT'!$B$6:$L$130,11,FALSE)="","",(VLOOKUP($B66,'S 2 H BRUT'!$B$6:$L$130,11,FALSE)))</f>
        <v>23</v>
      </c>
      <c r="AA66" s="36">
        <f>IF(VLOOKUP($B66,'S 2 H NET'!$B$6:$L$130,11,FALSE)="","",(VLOOKUP($B66,'S 2 H NET'!$B$6:$L$130,11,FALSE)))</f>
        <v>43</v>
      </c>
      <c r="AB66" s="51">
        <f>IF(AA66="","",SUM(Z66:AA66))</f>
        <v>66</v>
      </c>
      <c r="AC66" s="36">
        <f>IF(VLOOKUP($B66,'S 2 H BRUT'!$B$6:$M$130,12,FALSE)="","",(VLOOKUP($B66,'S 2 H BRUT'!$B$6:$M$130,12,FALSE)))</f>
        <v>12</v>
      </c>
      <c r="AD66" s="36">
        <f>IF(VLOOKUP($B66,'S 2 H NET'!$B$6:$M$130,12,FALSE)="","",(VLOOKUP($B66,'S 2 H NET'!$B$6:$M$130,12,FALSE)))</f>
        <v>24</v>
      </c>
      <c r="AE66" s="51">
        <f>IF(AD66="","",SUM(AC66:AD66))</f>
        <v>36</v>
      </c>
      <c r="AF66" s="36" t="str">
        <f>IF(VLOOKUP($B66,'S 2 H BRUT'!$B$6:$N$130,13,FALSE)="","",(VLOOKUP($B66,'S 2 H BRUT'!$B$6:$N$130,13,FALSE)))</f>
        <v/>
      </c>
      <c r="AG66" s="36" t="str">
        <f>IF(VLOOKUP($B66,'S 2 H NET'!$B$6:$N$130,13,FALSE)="","",(VLOOKUP($B66,'S 2 H NET'!$B$6:$N$130,13,FALSE)))</f>
        <v/>
      </c>
      <c r="AH66" s="51" t="str">
        <f>IF(AG66="","",SUM(AF66:AG66))</f>
        <v/>
      </c>
      <c r="AI66" s="51">
        <f>SUM(G66,J66,M66,P66,S66,V66,Y66,AB66,AE66,AH66)</f>
        <v>153</v>
      </c>
      <c r="AJ66" s="52">
        <f>+COUNT(G66,J66,M66,P66,S66,V66,Y66,AB66,AE66,AH66)</f>
        <v>3</v>
      </c>
      <c r="AK66" s="52">
        <f>IF(AJ66&lt;6,0,+SMALL(($G66,$J66,$M66,$P66,$S66,$V66,$Y66,$AB66,$AE66,$AH66),1))</f>
        <v>0</v>
      </c>
      <c r="AL66" s="52">
        <f>IF(AJ66&lt;7,0,+SMALL(($G66,$J66,$M66,$P66,$S66,$V66,$Y66,$AB66,$AE66,$AH66),2))</f>
        <v>0</v>
      </c>
      <c r="AM66" s="52">
        <f>IF(AJ66&lt;8,0,+SMALL(($G66,$J66,$M66,$P66,$S66,$V66,$Y66,$AB66,$AE66,$AH66),3))</f>
        <v>0</v>
      </c>
      <c r="AN66" s="52">
        <f>IF(AJ66&lt;9,0,+SMALL(($G66,$J66,$M66,$P66,$S66,$V66,$Y66,$AB66,$AE66,$AH66),4))</f>
        <v>0</v>
      </c>
      <c r="AO66" s="52">
        <f>AI66-AK66-AL66-AM66-AN66</f>
        <v>153</v>
      </c>
      <c r="AP66" s="20">
        <f>RANK(AO66,$AO$6:$AO$130,0)</f>
        <v>61</v>
      </c>
    </row>
    <row r="67" spans="2:42" ht="14.4">
      <c r="B67" s="48" t="s">
        <v>103</v>
      </c>
      <c r="C67" s="36"/>
      <c r="D67" s="47" t="s">
        <v>50</v>
      </c>
      <c r="E67" s="36">
        <f>IF(VLOOKUP($B67,'S 2 H BRUT'!$B$6:$E$130,4,FALSE)="","",(VLOOKUP($B67,'S 2 H BRUT'!$B$6:$E$130,4,FALSE)))</f>
        <v>13</v>
      </c>
      <c r="F67" s="36">
        <f>IF(VLOOKUP($B67,'S 2 H NET'!$B$6:E$130,4,FALSE)="","",(VLOOKUP($B67,'S 2 H NET'!$B$6:$E$130,4,FALSE)))</f>
        <v>32</v>
      </c>
      <c r="G67" s="51">
        <f>IF(F67="","",SUM(E67:F67))</f>
        <v>45</v>
      </c>
      <c r="H67" s="36">
        <f>IF(VLOOKUP($B67,'S 2 H BRUT'!$B$6:$F$130,5,FALSE)="","",(VLOOKUP($B67,'S 2 H BRUT'!$B$6:$F$130,5,FALSE)))</f>
        <v>16</v>
      </c>
      <c r="I67" s="36">
        <f>IF(VLOOKUP($B67,'S 2 H NET'!$B$6:$F$130,5,FALSE)="","",(VLOOKUP($B67,'S 2 H NET'!$B$6:$F$130,5,FALSE)))</f>
        <v>39</v>
      </c>
      <c r="J67" s="51">
        <f>IF(I67="","",SUM(H67:I67))</f>
        <v>55</v>
      </c>
      <c r="K67" s="36" t="str">
        <f>IF(VLOOKUP($B67,'S 2 H BRUT'!$B$6:$G$130,6,FALSE)="","",(VLOOKUP($B67,'S 2 H BRUT'!$B$6:$G$130,6,FALSE)))</f>
        <v/>
      </c>
      <c r="L67" s="36" t="str">
        <f>IF(VLOOKUP($B67,'S 2 H NET'!$B$6:$G$130,6,FALSE)="","",(VLOOKUP($B67,'S 2 H NET'!$B$6:$G$130,6,FALSE)))</f>
        <v/>
      </c>
      <c r="M67" s="51" t="str">
        <f>IF(L67="","",SUM(K67:L67))</f>
        <v/>
      </c>
      <c r="N67" s="36" t="str">
        <f>IF(VLOOKUP($B67,'S 2 H BRUT'!$B$6:$H$130,7,FALSE)="","",(VLOOKUP($B67,'S 2 H BRUT'!$B$6:$H$130,7,FALSE)))</f>
        <v/>
      </c>
      <c r="O67" s="36" t="str">
        <f>IF(VLOOKUP($B67,'S 2 H NET'!$B$6:$H$130,7,FALSE)="","",(VLOOKUP($B67,'S 2 H NET'!$B$6:$H$130,7,FALSE)))</f>
        <v/>
      </c>
      <c r="P67" s="51" t="str">
        <f>IF(O67="","",SUM(N67:O67))</f>
        <v/>
      </c>
      <c r="Q67" s="36" t="str">
        <f>IF(VLOOKUP($B67,'S 2 H BRUT'!$B$6:$J$130,8,FALSE)="","",(VLOOKUP($B67,'S 2 H BRUT'!$B$6:$J$130,8,FALSE)))</f>
        <v/>
      </c>
      <c r="R67" s="36" t="str">
        <f>IF(VLOOKUP($B67,'S 2 H NET'!$B$6:$J$130,8,FALSE)="","",(VLOOKUP($B67,'S 2 H NET'!$B$6:$J$130,8,FALSE)))</f>
        <v/>
      </c>
      <c r="S67" s="51" t="str">
        <f>IF(R67="","",SUM(Q67:R67))</f>
        <v/>
      </c>
      <c r="T67" s="36">
        <f>IF(VLOOKUP($B67,'S 2 H BRUT'!$B$6:$J$130,9,FALSE)="","",(VLOOKUP($B67,'S 2 H BRUT'!$B$6:$J$130,9,FALSE)))</f>
        <v>13</v>
      </c>
      <c r="U67" s="36">
        <f>IF(VLOOKUP($B67,'S 2 H NET'!$B$6:$J$130,9,FALSE)="","",(VLOOKUP($B67,'S 2 H NET'!$B$6:$J$130,9,FALSE)))</f>
        <v>33</v>
      </c>
      <c r="V67" s="51">
        <f>IF(U67="","",SUM(T67:U67))</f>
        <v>46</v>
      </c>
      <c r="W67" s="36" t="str">
        <f>IF(VLOOKUP($B67,'S 2 H BRUT'!$B$6:$M$130,10,FALSE)="","",(VLOOKUP($B67,'S 2 H BRUT'!$B$6:$M$130,10,FALSE)))</f>
        <v/>
      </c>
      <c r="X67" s="36" t="str">
        <f>IF(VLOOKUP($B67,'S 2 H NET'!$B$6:$M$130,10,FALSE)="","",(VLOOKUP($B67,'S 2 H NET'!$B$6:$M$130,10,FALSE)))</f>
        <v/>
      </c>
      <c r="Y67" s="51" t="str">
        <f>IF(X67="","",SUM(W67:X67))</f>
        <v/>
      </c>
      <c r="Z67" s="36" t="str">
        <f>IF(VLOOKUP($B67,'S 2 H BRUT'!$B$6:$L$130,11,FALSE)="","",(VLOOKUP($B67,'S 2 H BRUT'!$B$6:$L$130,11,FALSE)))</f>
        <v/>
      </c>
      <c r="AA67" s="36" t="str">
        <f>IF(VLOOKUP($B67,'S 2 H NET'!$B$6:$L$130,11,FALSE)="","",(VLOOKUP($B67,'S 2 H NET'!$B$6:$L$130,11,FALSE)))</f>
        <v/>
      </c>
      <c r="AB67" s="51" t="str">
        <f>IF(AA67="","",SUM(Z67:AA67))</f>
        <v/>
      </c>
      <c r="AC67" s="36" t="str">
        <f>IF(VLOOKUP($B67,'S 2 H BRUT'!$B$6:$M$130,12,FALSE)="","",(VLOOKUP($B67,'S 2 H BRUT'!$B$6:$M$130,12,FALSE)))</f>
        <v/>
      </c>
      <c r="AD67" s="36" t="str">
        <f>IF(VLOOKUP($B67,'S 2 H NET'!$B$6:$M$130,12,FALSE)="","",(VLOOKUP($B67,'S 2 H NET'!$B$6:$M$130,12,FALSE)))</f>
        <v/>
      </c>
      <c r="AE67" s="51" t="str">
        <f>IF(AD67="","",SUM(AC67:AD67))</f>
        <v/>
      </c>
      <c r="AF67" s="36" t="str">
        <f>IF(VLOOKUP($B67,'S 2 H BRUT'!$B$6:$N$130,13,FALSE)="","",(VLOOKUP($B67,'S 2 H BRUT'!$B$6:$N$130,13,FALSE)))</f>
        <v/>
      </c>
      <c r="AG67" s="36" t="str">
        <f>IF(VLOOKUP($B67,'S 2 H NET'!$B$6:$N$130,13,FALSE)="","",(VLOOKUP($B67,'S 2 H NET'!$B$6:$N$130,13,FALSE)))</f>
        <v/>
      </c>
      <c r="AH67" s="51" t="str">
        <f>IF(AG67="","",SUM(AF67:AG67))</f>
        <v/>
      </c>
      <c r="AI67" s="51">
        <f>SUM(G67,J67,M67,P67,S67,V67,Y67,AB67,AE67,AH67)</f>
        <v>146</v>
      </c>
      <c r="AJ67" s="52">
        <f>+COUNT(G67,J67,M67,P67,S67,V67,Y67,AB67,AE67,AH67)</f>
        <v>3</v>
      </c>
      <c r="AK67" s="52">
        <f>IF(AJ67&lt;6,0,+SMALL(($G67,$J67,$M67,$P67,$S67,$V67,$Y67,$AB67,$AE67,$AH67),1))</f>
        <v>0</v>
      </c>
      <c r="AL67" s="52">
        <f>IF(AJ67&lt;7,0,+SMALL(($G67,$J67,$M67,$P67,$S67,$V67,$Y67,$AB67,$AE67,$AH67),2))</f>
        <v>0</v>
      </c>
      <c r="AM67" s="52">
        <f>IF(AJ67&lt;8,0,+SMALL(($G67,$J67,$M67,$P67,$S67,$V67,$Y67,$AB67,$AE67,$AH67),3))</f>
        <v>0</v>
      </c>
      <c r="AN67" s="52">
        <f>IF(AJ67&lt;9,0,+SMALL(($G67,$J67,$M67,$P67,$S67,$V67,$Y67,$AB67,$AE67,$AH67),4))</f>
        <v>0</v>
      </c>
      <c r="AO67" s="52">
        <f>AI67-AK67-AL67-AM67-AN67</f>
        <v>146</v>
      </c>
      <c r="AP67" s="20">
        <f>RANK(AO67,$AO$6:$AO$130,0)</f>
        <v>62</v>
      </c>
    </row>
    <row r="68" spans="2:42" ht="14.4">
      <c r="B68" s="48" t="s">
        <v>108</v>
      </c>
      <c r="C68" s="36"/>
      <c r="D68" s="71" t="s">
        <v>107</v>
      </c>
      <c r="E68" s="36">
        <f>IF(VLOOKUP($B68,'S 2 H BRUT'!$B$6:$E$130,4,FALSE)="","",(VLOOKUP($B68,'S 2 H BRUT'!$B$6:$E$130,4,FALSE)))</f>
        <v>11</v>
      </c>
      <c r="F68" s="36">
        <f>IF(VLOOKUP($B68,'S 2 H NET'!$B$6:E$130,4,FALSE)="","",(VLOOKUP($B68,'S 2 H NET'!$B$6:$E$130,4,FALSE)))</f>
        <v>32</v>
      </c>
      <c r="G68" s="51">
        <f>IF(F68="","",SUM(E68:F68))</f>
        <v>43</v>
      </c>
      <c r="H68" s="36">
        <f>IF(VLOOKUP($B68,'S 2 H BRUT'!$B$6:$F$130,5,FALSE)="","",(VLOOKUP($B68,'S 2 H BRUT'!$B$6:$F$130,5,FALSE)))</f>
        <v>12</v>
      </c>
      <c r="I68" s="36">
        <f>IF(VLOOKUP($B68,'S 2 H NET'!$B$6:$F$130,5,FALSE)="","",(VLOOKUP($B68,'S 2 H NET'!$B$6:$F$130,5,FALSE)))</f>
        <v>36</v>
      </c>
      <c r="J68" s="51">
        <f>IF(I68="","",SUM(H68:I68))</f>
        <v>48</v>
      </c>
      <c r="K68" s="36" t="str">
        <f>IF(VLOOKUP($B68,'S 2 H BRUT'!$B$6:$G$130,6,FALSE)="","",(VLOOKUP($B68,'S 2 H BRUT'!$B$6:$G$130,6,FALSE)))</f>
        <v/>
      </c>
      <c r="L68" s="36" t="str">
        <f>IF(VLOOKUP($B68,'S 2 H NET'!$B$6:$G$130,6,FALSE)="","",(VLOOKUP($B68,'S 2 H NET'!$B$6:$G$130,6,FALSE)))</f>
        <v/>
      </c>
      <c r="M68" s="51" t="str">
        <f>IF(L68="","",SUM(K68:L68))</f>
        <v/>
      </c>
      <c r="N68" s="36" t="str">
        <f>IF(VLOOKUP($B68,'S 2 H BRUT'!$B$6:$H$130,7,FALSE)="","",(VLOOKUP($B68,'S 2 H BRUT'!$B$6:$H$130,7,FALSE)))</f>
        <v/>
      </c>
      <c r="O68" s="36" t="str">
        <f>IF(VLOOKUP($B68,'S 2 H NET'!$B$6:$H$130,7,FALSE)="","",(VLOOKUP($B68,'S 2 H NET'!$B$6:$H$130,7,FALSE)))</f>
        <v/>
      </c>
      <c r="P68" s="51" t="str">
        <f>IF(O68="","",SUM(N68:O68))</f>
        <v/>
      </c>
      <c r="Q68" s="36" t="str">
        <f>IF(VLOOKUP($B68,'S 2 H BRUT'!$B$6:$J$130,8,FALSE)="","",(VLOOKUP($B68,'S 2 H BRUT'!$B$6:$J$130,8,FALSE)))</f>
        <v/>
      </c>
      <c r="R68" s="36" t="str">
        <f>IF(VLOOKUP($B68,'S 2 H NET'!$B$6:$J$130,8,FALSE)="","",(VLOOKUP($B68,'S 2 H NET'!$B$6:$J$130,8,FALSE)))</f>
        <v/>
      </c>
      <c r="S68" s="51" t="str">
        <f>IF(R68="","",SUM(Q68:R68))</f>
        <v/>
      </c>
      <c r="T68" s="36">
        <f>IF(VLOOKUP($B68,'S 2 H BRUT'!$B$6:$J$130,9,FALSE)="","",(VLOOKUP($B68,'S 2 H BRUT'!$B$6:$J$130,9,FALSE)))</f>
        <v>15</v>
      </c>
      <c r="U68" s="36">
        <f>IF(VLOOKUP($B68,'S 2 H NET'!$B$6:$J$130,9,FALSE)="","",(VLOOKUP($B68,'S 2 H NET'!$B$6:$J$130,9,FALSE)))</f>
        <v>37</v>
      </c>
      <c r="V68" s="51">
        <f>IF(U68="","",SUM(T68:U68))</f>
        <v>52</v>
      </c>
      <c r="W68" s="36" t="str">
        <f>IF(VLOOKUP($B68,'S 2 H BRUT'!$B$6:$M$130,10,FALSE)="","",(VLOOKUP($B68,'S 2 H BRUT'!$B$6:$M$130,10,FALSE)))</f>
        <v/>
      </c>
      <c r="X68" s="36" t="str">
        <f>IF(VLOOKUP($B68,'S 2 H NET'!$B$6:$M$130,10,FALSE)="","",(VLOOKUP($B68,'S 2 H NET'!$B$6:$M$130,10,FALSE)))</f>
        <v/>
      </c>
      <c r="Y68" s="51" t="str">
        <f>IF(X68="","",SUM(W68:X68))</f>
        <v/>
      </c>
      <c r="Z68" s="36" t="str">
        <f>IF(VLOOKUP($B68,'S 2 H BRUT'!$B$6:$L$130,11,FALSE)="","",(VLOOKUP($B68,'S 2 H BRUT'!$B$6:$L$130,11,FALSE)))</f>
        <v/>
      </c>
      <c r="AA68" s="36" t="str">
        <f>IF(VLOOKUP($B68,'S 2 H NET'!$B$6:$L$130,11,FALSE)="","",(VLOOKUP($B68,'S 2 H NET'!$B$6:$L$130,11,FALSE)))</f>
        <v/>
      </c>
      <c r="AB68" s="51" t="str">
        <f>IF(AA68="","",SUM(Z68:AA68))</f>
        <v/>
      </c>
      <c r="AC68" s="36" t="str">
        <f>IF(VLOOKUP($B68,'S 2 H BRUT'!$B$6:$M$130,12,FALSE)="","",(VLOOKUP($B68,'S 2 H BRUT'!$B$6:$M$130,12,FALSE)))</f>
        <v/>
      </c>
      <c r="AD68" s="36" t="str">
        <f>IF(VLOOKUP($B68,'S 2 H NET'!$B$6:$M$130,12,FALSE)="","",(VLOOKUP($B68,'S 2 H NET'!$B$6:$M$130,12,FALSE)))</f>
        <v/>
      </c>
      <c r="AE68" s="51" t="str">
        <f>IF(AD68="","",SUM(AC68:AD68))</f>
        <v/>
      </c>
      <c r="AF68" s="36" t="str">
        <f>IF(VLOOKUP($B68,'S 2 H BRUT'!$B$6:$N$130,13,FALSE)="","",(VLOOKUP($B68,'S 2 H BRUT'!$B$6:$N$130,13,FALSE)))</f>
        <v/>
      </c>
      <c r="AG68" s="36" t="str">
        <f>IF(VLOOKUP($B68,'S 2 H NET'!$B$6:$N$130,13,FALSE)="","",(VLOOKUP($B68,'S 2 H NET'!$B$6:$N$130,13,FALSE)))</f>
        <v/>
      </c>
      <c r="AH68" s="51" t="str">
        <f>IF(AG68="","",SUM(AF68:AG68))</f>
        <v/>
      </c>
      <c r="AI68" s="51">
        <f>SUM(G68,J68,M68,P68,S68,V68,Y68,AB68,AE68,AH68)</f>
        <v>143</v>
      </c>
      <c r="AJ68" s="52">
        <f>+COUNT(G68,J68,M68,P68,S68,V68,Y68,AB68,AE68,AH68)</f>
        <v>3</v>
      </c>
      <c r="AK68" s="52">
        <f>IF(AJ68&lt;6,0,+SMALL(($G68,$J68,$M68,$P68,$S68,$V68,$Y68,$AB68,$AE68,$AH68),1))</f>
        <v>0</v>
      </c>
      <c r="AL68" s="52">
        <f>IF(AJ68&lt;7,0,+SMALL(($G68,$J68,$M68,$P68,$S68,$V68,$Y68,$AB68,$AE68,$AH68),2))</f>
        <v>0</v>
      </c>
      <c r="AM68" s="52">
        <f>IF(AJ68&lt;8,0,+SMALL(($G68,$J68,$M68,$P68,$S68,$V68,$Y68,$AB68,$AE68,$AH68),3))</f>
        <v>0</v>
      </c>
      <c r="AN68" s="52">
        <f>IF(AJ68&lt;9,0,+SMALL(($G68,$J68,$M68,$P68,$S68,$V68,$Y68,$AB68,$AE68,$AH68),4))</f>
        <v>0</v>
      </c>
      <c r="AO68" s="52">
        <f>AI68-AK68-AL68-AM68-AN68</f>
        <v>143</v>
      </c>
      <c r="AP68" s="20">
        <f>RANK(AO68,$AO$6:$AO$130,0)</f>
        <v>63</v>
      </c>
    </row>
    <row r="69" spans="2:42" ht="14.4">
      <c r="B69" s="48" t="s">
        <v>170</v>
      </c>
      <c r="C69" s="36"/>
      <c r="D69" s="71" t="s">
        <v>107</v>
      </c>
      <c r="E69" s="36" t="str">
        <f>IF(VLOOKUP($B69,'S 2 H BRUT'!$B$6:$E$130,4,FALSE)="","",(VLOOKUP($B69,'S 2 H BRUT'!$B$6:$E$130,4,FALSE)))</f>
        <v/>
      </c>
      <c r="F69" s="36" t="str">
        <f>IF(VLOOKUP($B69,'S 2 H NET'!$B$6:E$130,4,FALSE)="","",(VLOOKUP($B69,'S 2 H NET'!$B$6:$E$130,4,FALSE)))</f>
        <v/>
      </c>
      <c r="G69" s="51" t="str">
        <f>IF(F69="","",SUM(E69:F69))</f>
        <v/>
      </c>
      <c r="H69" s="36">
        <f>IF(VLOOKUP($B69,'S 2 H BRUT'!$B$6:$F$130,5,FALSE)="","",(VLOOKUP($B69,'S 2 H BRUT'!$B$6:$F$130,5,FALSE)))</f>
        <v>19</v>
      </c>
      <c r="I69" s="36">
        <f>IF(VLOOKUP($B69,'S 2 H NET'!$B$6:$F$130,5,FALSE)="","",(VLOOKUP($B69,'S 2 H NET'!$B$6:$F$130,5,FALSE)))</f>
        <v>38</v>
      </c>
      <c r="J69" s="51">
        <f>IF(I69="","",SUM(H69:I69))</f>
        <v>57</v>
      </c>
      <c r="K69" s="36" t="str">
        <f>IF(VLOOKUP($B69,'S 2 H BRUT'!$B$6:$G$130,6,FALSE)="","",(VLOOKUP($B69,'S 2 H BRUT'!$B$6:$G$130,6,FALSE)))</f>
        <v/>
      </c>
      <c r="L69" s="36" t="str">
        <f>IF(VLOOKUP($B69,'S 2 H NET'!$B$6:$G$130,6,FALSE)="","",(VLOOKUP($B69,'S 2 H NET'!$B$6:$G$130,6,FALSE)))</f>
        <v/>
      </c>
      <c r="M69" s="51" t="str">
        <f>IF(L69="","",SUM(K69:L69))</f>
        <v/>
      </c>
      <c r="N69" s="36" t="str">
        <f>IF(VLOOKUP($B69,'S 2 H BRUT'!$B$6:$H$130,7,FALSE)="","",(VLOOKUP($B69,'S 2 H BRUT'!$B$6:$H$130,7,FALSE)))</f>
        <v/>
      </c>
      <c r="O69" s="36" t="str">
        <f>IF(VLOOKUP($B69,'S 2 H NET'!$B$6:$H$130,7,FALSE)="","",(VLOOKUP($B69,'S 2 H NET'!$B$6:$H$130,7,FALSE)))</f>
        <v/>
      </c>
      <c r="P69" s="51" t="str">
        <f>IF(O69="","",SUM(N69:O69))</f>
        <v/>
      </c>
      <c r="Q69" s="36" t="str">
        <f>IF(VLOOKUP($B69,'S 2 H BRUT'!$B$6:$J$130,8,FALSE)="","",(VLOOKUP($B69,'S 2 H BRUT'!$B$6:$J$130,8,FALSE)))</f>
        <v/>
      </c>
      <c r="R69" s="36" t="str">
        <f>IF(VLOOKUP($B69,'S 2 H NET'!$B$6:$J$130,8,FALSE)="","",(VLOOKUP($B69,'S 2 H NET'!$B$6:$J$130,8,FALSE)))</f>
        <v/>
      </c>
      <c r="S69" s="51" t="str">
        <f>IF(R69="","",SUM(Q69:R69))</f>
        <v/>
      </c>
      <c r="T69" s="36" t="str">
        <f>IF(VLOOKUP($B69,'S 2 H BRUT'!$B$6:$J$130,9,FALSE)="","",(VLOOKUP($B69,'S 2 H BRUT'!$B$6:$J$130,9,FALSE)))</f>
        <v/>
      </c>
      <c r="U69" s="36" t="str">
        <f>IF(VLOOKUP($B69,'S 2 H NET'!$B$6:$J$130,9,FALSE)="","",(VLOOKUP($B69,'S 2 H NET'!$B$6:$J$130,9,FALSE)))</f>
        <v/>
      </c>
      <c r="V69" s="51" t="str">
        <f>IF(U69="","",SUM(T69:U69))</f>
        <v/>
      </c>
      <c r="W69" s="36" t="str">
        <f>IF(VLOOKUP($B69,'S 2 H BRUT'!$B$6:$M$130,10,FALSE)="","",(VLOOKUP($B69,'S 2 H BRUT'!$B$6:$M$130,10,FALSE)))</f>
        <v/>
      </c>
      <c r="X69" s="36" t="str">
        <f>IF(VLOOKUP($B69,'S 2 H NET'!$B$6:$M$130,10,FALSE)="","",(VLOOKUP($B69,'S 2 H NET'!$B$6:$M$130,10,FALSE)))</f>
        <v/>
      </c>
      <c r="Y69" s="51" t="str">
        <f>IF(X69="","",SUM(W69:X69))</f>
        <v/>
      </c>
      <c r="Z69" s="36">
        <f>IF(VLOOKUP($B69,'S 2 H BRUT'!$B$6:$L$130,11,FALSE)="","",(VLOOKUP($B69,'S 2 H BRUT'!$B$6:$L$130,11,FALSE)))</f>
        <v>11</v>
      </c>
      <c r="AA69" s="36">
        <f>IF(VLOOKUP($B69,'S 2 H NET'!$B$6:$L$130,11,FALSE)="","",(VLOOKUP($B69,'S 2 H NET'!$B$6:$L$130,11,FALSE)))</f>
        <v>32</v>
      </c>
      <c r="AB69" s="51">
        <f>IF(AA69="","",SUM(Z69:AA69))</f>
        <v>43</v>
      </c>
      <c r="AC69" s="36">
        <f>IF(VLOOKUP($B69,'S 2 H BRUT'!$B$6:$M$130,12,FALSE)="","",(VLOOKUP($B69,'S 2 H BRUT'!$B$6:$M$130,12,FALSE)))</f>
        <v>14</v>
      </c>
      <c r="AD69" s="36">
        <f>IF(VLOOKUP($B69,'S 2 H NET'!$B$6:$M$130,12,FALSE)="","",(VLOOKUP($B69,'S 2 H NET'!$B$6:$M$130,12,FALSE)))</f>
        <v>28</v>
      </c>
      <c r="AE69" s="51">
        <f>IF(AD69="","",SUM(AC69:AD69))</f>
        <v>42</v>
      </c>
      <c r="AF69" s="36" t="str">
        <f>IF(VLOOKUP($B69,'S 2 H BRUT'!$B$6:$N$130,13,FALSE)="","",(VLOOKUP($B69,'S 2 H BRUT'!$B$6:$N$130,13,FALSE)))</f>
        <v/>
      </c>
      <c r="AG69" s="36" t="str">
        <f>IF(VLOOKUP($B69,'S 2 H NET'!$B$6:$N$130,13,FALSE)="","",(VLOOKUP($B69,'S 2 H NET'!$B$6:$N$130,13,FALSE)))</f>
        <v/>
      </c>
      <c r="AH69" s="51" t="str">
        <f>IF(AG69="","",SUM(AF69:AG69))</f>
        <v/>
      </c>
      <c r="AI69" s="51">
        <f>SUM(G69,J69,M69,P69,S69,V69,Y69,AB69,AE69,AH69)</f>
        <v>142</v>
      </c>
      <c r="AJ69" s="52">
        <f>+COUNT(G69,J69,M69,P69,S69,V69,Y69,AB69,AE69,AH69)</f>
        <v>3</v>
      </c>
      <c r="AK69" s="52">
        <f>IF(AJ69&lt;6,0,+SMALL(($G69,$J69,$M69,$P69,$S69,$V69,$Y69,$AB69,$AE69,$AH69),1))</f>
        <v>0</v>
      </c>
      <c r="AL69" s="52">
        <f>IF(AJ69&lt;7,0,+SMALL(($G69,$J69,$M69,$P69,$S69,$V69,$Y69,$AB69,$AE69,$AH69),2))</f>
        <v>0</v>
      </c>
      <c r="AM69" s="52">
        <f>IF(AJ69&lt;8,0,+SMALL(($G69,$J69,$M69,$P69,$S69,$V69,$Y69,$AB69,$AE69,$AH69),3))</f>
        <v>0</v>
      </c>
      <c r="AN69" s="52">
        <f>IF(AJ69&lt;9,0,+SMALL(($G69,$J69,$M69,$P69,$S69,$V69,$Y69,$AB69,$AE69,$AH69),4))</f>
        <v>0</v>
      </c>
      <c r="AO69" s="52">
        <f>AI69-AK69-AL69-AM69-AN69</f>
        <v>142</v>
      </c>
      <c r="AP69" s="20">
        <f>RANK(AO69,$AO$6:$AO$130,0)</f>
        <v>64</v>
      </c>
    </row>
    <row r="70" spans="2:42" ht="14.4">
      <c r="B70" s="48" t="s">
        <v>158</v>
      </c>
      <c r="C70" s="49"/>
      <c r="D70" s="75" t="s">
        <v>109</v>
      </c>
      <c r="E70" s="36" t="str">
        <f>IF(VLOOKUP($B70,'S 2 H BRUT'!$B$6:$E$130,4,FALSE)="","",(VLOOKUP($B70,'S 2 H BRUT'!$B$6:$E$130,4,FALSE)))</f>
        <v/>
      </c>
      <c r="F70" s="36" t="str">
        <f>IF(VLOOKUP($B70,'S 2 H NET'!$B$6:E$130,4,FALSE)="","",(VLOOKUP($B70,'S 2 H NET'!$B$6:$E$130,4,FALSE)))</f>
        <v/>
      </c>
      <c r="G70" s="51" t="str">
        <f>IF(F70="","",SUM(E70:F70))</f>
        <v/>
      </c>
      <c r="H70" s="36" t="str">
        <f>IF(VLOOKUP($B70,'S 2 H BRUT'!$B$6:$F$130,5,FALSE)="","",(VLOOKUP($B70,'S 2 H BRUT'!$B$6:$F$130,5,FALSE)))</f>
        <v/>
      </c>
      <c r="I70" s="36" t="str">
        <f>IF(VLOOKUP($B70,'S 2 H NET'!$B$6:$F$130,5,FALSE)="","",(VLOOKUP($B70,'S 2 H NET'!$B$6:$F$130,5,FALSE)))</f>
        <v/>
      </c>
      <c r="J70" s="51" t="str">
        <f>IF(I70="","",SUM(H70:I70))</f>
        <v/>
      </c>
      <c r="K70" s="36" t="str">
        <f>IF(VLOOKUP($B70,'S 2 H BRUT'!$B$6:$G$130,6,FALSE)="","",(VLOOKUP($B70,'S 2 H BRUT'!$B$6:$G$130,6,FALSE)))</f>
        <v/>
      </c>
      <c r="L70" s="36" t="str">
        <f>IF(VLOOKUP($B70,'S 2 H NET'!$B$6:$G$130,6,FALSE)="","",(VLOOKUP($B70,'S 2 H NET'!$B$6:$G$130,6,FALSE)))</f>
        <v/>
      </c>
      <c r="M70" s="51" t="str">
        <f>IF(L70="","",SUM(K70:L70))</f>
        <v/>
      </c>
      <c r="N70" s="36" t="str">
        <f>IF(VLOOKUP($B70,'S 2 H BRUT'!$B$6:$H$130,7,FALSE)="","",(VLOOKUP($B70,'S 2 H BRUT'!$B$6:$H$130,7,FALSE)))</f>
        <v/>
      </c>
      <c r="O70" s="36" t="str">
        <f>IF(VLOOKUP($B70,'S 2 H NET'!$B$6:$H$130,7,FALSE)="","",(VLOOKUP($B70,'S 2 H NET'!$B$6:$H$130,7,FALSE)))</f>
        <v/>
      </c>
      <c r="P70" s="51" t="str">
        <f>IF(O70="","",SUM(N70:O70))</f>
        <v/>
      </c>
      <c r="Q70" s="36">
        <f>IF(VLOOKUP($B70,'S 2 H BRUT'!$B$6:$J$130,8,FALSE)="","",(VLOOKUP($B70,'S 2 H BRUT'!$B$6:$J$130,8,FALSE)))</f>
        <v>14</v>
      </c>
      <c r="R70" s="36">
        <f>IF(VLOOKUP($B70,'S 2 H NET'!$B$6:$J$130,8,FALSE)="","",(VLOOKUP($B70,'S 2 H NET'!$B$6:$J$130,8,FALSE)))</f>
        <v>42</v>
      </c>
      <c r="S70" s="51">
        <f>IF(R70="","",SUM(Q70:R70))</f>
        <v>56</v>
      </c>
      <c r="T70" s="36" t="str">
        <f>IF(VLOOKUP($B70,'S 2 H BRUT'!$B$6:$J$130,9,FALSE)="","",(VLOOKUP($B70,'S 2 H BRUT'!$B$6:$J$130,9,FALSE)))</f>
        <v/>
      </c>
      <c r="U70" s="36" t="str">
        <f>IF(VLOOKUP($B70,'S 2 H NET'!$B$6:$J$130,9,FALSE)="","",(VLOOKUP($B70,'S 2 H NET'!$B$6:$J$130,9,FALSE)))</f>
        <v/>
      </c>
      <c r="V70" s="51" t="str">
        <f>IF(U70="","",SUM(T70:U70))</f>
        <v/>
      </c>
      <c r="W70" s="36">
        <f>IF(VLOOKUP($B70,'S 2 H BRUT'!$B$6:$M$130,10,FALSE)="","",(VLOOKUP($B70,'S 2 H BRUT'!$B$6:$M$130,10,FALSE)))</f>
        <v>6</v>
      </c>
      <c r="X70" s="36">
        <f>IF(VLOOKUP($B70,'S 2 H NET'!$B$6:$M$130,10,FALSE)="","",(VLOOKUP($B70,'S 2 H NET'!$B$6:$M$130,10,FALSE)))</f>
        <v>29</v>
      </c>
      <c r="Y70" s="51">
        <f>IF(X70="","",SUM(W70:X70))</f>
        <v>35</v>
      </c>
      <c r="Z70" s="36">
        <f>IF(VLOOKUP($B70,'S 2 H BRUT'!$B$6:$L$130,11,FALSE)="","",(VLOOKUP($B70,'S 2 H BRUT'!$B$6:$L$130,11,FALSE)))</f>
        <v>9</v>
      </c>
      <c r="AA70" s="36">
        <f>IF(VLOOKUP($B70,'S 2 H NET'!$B$6:$L$130,11,FALSE)="","",(VLOOKUP($B70,'S 2 H NET'!$B$6:$L$130,11,FALSE)))</f>
        <v>37</v>
      </c>
      <c r="AB70" s="51">
        <f>IF(AA70="","",SUM(Z70:AA70))</f>
        <v>46</v>
      </c>
      <c r="AC70" s="36" t="str">
        <f>IF(VLOOKUP($B70,'S 2 H BRUT'!$B$6:$M$130,12,FALSE)="","",(VLOOKUP($B70,'S 2 H BRUT'!$B$6:$M$130,12,FALSE)))</f>
        <v/>
      </c>
      <c r="AD70" s="36" t="str">
        <f>IF(VLOOKUP($B70,'S 2 H NET'!$B$6:$M$130,12,FALSE)="","",(VLOOKUP($B70,'S 2 H NET'!$B$6:$M$130,12,FALSE)))</f>
        <v/>
      </c>
      <c r="AE70" s="51" t="str">
        <f>IF(AD70="","",SUM(AC70:AD70))</f>
        <v/>
      </c>
      <c r="AF70" s="36" t="str">
        <f>IF(VLOOKUP($B70,'S 2 H BRUT'!$B$6:$N$130,13,FALSE)="","",(VLOOKUP($B70,'S 2 H BRUT'!$B$6:$N$130,13,FALSE)))</f>
        <v/>
      </c>
      <c r="AG70" s="36" t="str">
        <f>IF(VLOOKUP($B70,'S 2 H NET'!$B$6:$N$130,13,FALSE)="","",(VLOOKUP($B70,'S 2 H NET'!$B$6:$N$130,13,FALSE)))</f>
        <v/>
      </c>
      <c r="AH70" s="51" t="str">
        <f>IF(AG70="","",SUM(AF70:AG70))</f>
        <v/>
      </c>
      <c r="AI70" s="51">
        <f>SUM(G70,J70,M70,P70,S70,V70,Y70,AB70,AE70,AH70)</f>
        <v>137</v>
      </c>
      <c r="AJ70" s="52">
        <f>+COUNT(G70,J70,M70,P70,S70,V70,Y70,AB70,AE70,AH70)</f>
        <v>3</v>
      </c>
      <c r="AK70" s="52">
        <f>IF(AJ70&lt;6,0,+SMALL(($G70,$J70,$M70,$P70,$S70,$V70,$Y70,$AB70,$AE70,$AH70),1))</f>
        <v>0</v>
      </c>
      <c r="AL70" s="52">
        <f>IF(AJ70&lt;7,0,+SMALL(($G70,$J70,$M70,$P70,$S70,$V70,$Y70,$AB70,$AE70,$AH70),2))</f>
        <v>0</v>
      </c>
      <c r="AM70" s="52">
        <f>IF(AJ70&lt;8,0,+SMALL(($G70,$J70,$M70,$P70,$S70,$V70,$Y70,$AB70,$AE70,$AH70),3))</f>
        <v>0</v>
      </c>
      <c r="AN70" s="52">
        <f>IF(AJ70&lt;9,0,+SMALL(($G70,$J70,$M70,$P70,$S70,$V70,$Y70,$AB70,$AE70,$AH70),4))</f>
        <v>0</v>
      </c>
      <c r="AO70" s="52">
        <f>AI70-AK70-AL70-AM70-AN70</f>
        <v>137</v>
      </c>
      <c r="AP70" s="20">
        <f>RANK(AO70,$AO$6:$AO$130,0)</f>
        <v>65</v>
      </c>
    </row>
    <row r="71" spans="2:42" ht="14.4">
      <c r="B71" s="48" t="s">
        <v>35</v>
      </c>
      <c r="C71" s="49"/>
      <c r="D71" s="75" t="s">
        <v>109</v>
      </c>
      <c r="E71" s="36">
        <f>IF(VLOOKUP($B71,'S 2 H BRUT'!$B$6:$E$130,4,FALSE)="","",(VLOOKUP($B71,'S 2 H BRUT'!$B$6:$E$130,4,FALSE)))</f>
        <v>18</v>
      </c>
      <c r="F71" s="36">
        <f>IF(VLOOKUP($B71,'S 2 H NET'!$B$6:E$130,4,FALSE)="","",(VLOOKUP($B71,'S 2 H NET'!$B$6:$E$130,4,FALSE)))</f>
        <v>38</v>
      </c>
      <c r="G71" s="51">
        <f>IF(F71="","",SUM(E71:F71))</f>
        <v>56</v>
      </c>
      <c r="H71" s="36" t="str">
        <f>IF(VLOOKUP($B71,'S 2 H BRUT'!$B$6:$F$130,5,FALSE)="","",(VLOOKUP($B71,'S 2 H BRUT'!$B$6:$F$130,5,FALSE)))</f>
        <v/>
      </c>
      <c r="I71" s="36" t="str">
        <f>IF(VLOOKUP($B71,'S 2 H NET'!$B$6:$F$130,5,FALSE)="","",(VLOOKUP($B71,'S 2 H NET'!$B$6:$F$130,5,FALSE)))</f>
        <v/>
      </c>
      <c r="J71" s="51" t="str">
        <f>IF(I71="","",SUM(H71:I71))</f>
        <v/>
      </c>
      <c r="K71" s="36" t="str">
        <f>IF(VLOOKUP($B71,'S 2 H BRUT'!$B$6:$G$130,6,FALSE)="","",(VLOOKUP($B71,'S 2 H BRUT'!$B$6:$G$130,6,FALSE)))</f>
        <v/>
      </c>
      <c r="L71" s="36" t="str">
        <f>IF(VLOOKUP($B71,'S 2 H NET'!$B$6:$G$130,6,FALSE)="","",(VLOOKUP($B71,'S 2 H NET'!$B$6:$G$130,6,FALSE)))</f>
        <v/>
      </c>
      <c r="M71" s="51" t="str">
        <f>IF(L71="","",SUM(K71:L71))</f>
        <v/>
      </c>
      <c r="N71" s="36" t="str">
        <f>IF(VLOOKUP($B71,'S 2 H BRUT'!$B$6:$H$130,7,FALSE)="","",(VLOOKUP($B71,'S 2 H BRUT'!$B$6:$H$130,7,FALSE)))</f>
        <v/>
      </c>
      <c r="O71" s="36" t="str">
        <f>IF(VLOOKUP($B71,'S 2 H NET'!$B$6:$H$130,7,FALSE)="","",(VLOOKUP($B71,'S 2 H NET'!$B$6:$H$130,7,FALSE)))</f>
        <v/>
      </c>
      <c r="P71" s="51" t="str">
        <f>IF(O71="","",SUM(N71:O71))</f>
        <v/>
      </c>
      <c r="Q71" s="36">
        <f>IF(VLOOKUP($B71,'S 2 H BRUT'!$B$6:$J$130,8,FALSE)="","",(VLOOKUP($B71,'S 2 H BRUT'!$B$6:$J$130,8,FALSE)))</f>
        <v>12</v>
      </c>
      <c r="R71" s="36">
        <f>IF(VLOOKUP($B71,'S 2 H NET'!$B$6:$J$130,8,FALSE)="","",(VLOOKUP($B71,'S 2 H NET'!$B$6:$J$130,8,FALSE)))</f>
        <v>29</v>
      </c>
      <c r="S71" s="51">
        <f>IF(R71="","",SUM(Q71:R71))</f>
        <v>41</v>
      </c>
      <c r="T71" s="36" t="str">
        <f>IF(VLOOKUP($B71,'S 2 H BRUT'!$B$6:$J$130,9,FALSE)="","",(VLOOKUP($B71,'S 2 H BRUT'!$B$6:$J$130,9,FALSE)))</f>
        <v/>
      </c>
      <c r="U71" s="36" t="str">
        <f>IF(VLOOKUP($B71,'S 2 H NET'!$B$6:$J$130,9,FALSE)="","",(VLOOKUP($B71,'S 2 H NET'!$B$6:$J$130,9,FALSE)))</f>
        <v/>
      </c>
      <c r="V71" s="51" t="str">
        <f>IF(U71="","",SUM(T71:U71))</f>
        <v/>
      </c>
      <c r="W71" s="36" t="str">
        <f>IF(VLOOKUP($B71,'S 2 H BRUT'!$B$6:$M$130,10,FALSE)="","",(VLOOKUP($B71,'S 2 H BRUT'!$B$6:$M$130,10,FALSE)))</f>
        <v/>
      </c>
      <c r="X71" s="36" t="str">
        <f>IF(VLOOKUP($B71,'S 2 H NET'!$B$6:$M$130,10,FALSE)="","",(VLOOKUP($B71,'S 2 H NET'!$B$6:$M$130,10,FALSE)))</f>
        <v/>
      </c>
      <c r="Y71" s="51" t="str">
        <f>IF(X71="","",SUM(W71:X71))</f>
        <v/>
      </c>
      <c r="Z71" s="36">
        <f>IF(VLOOKUP($B71,'S 2 H BRUT'!$B$6:$L$130,11,FALSE)="","",(VLOOKUP($B71,'S 2 H BRUT'!$B$6:$L$130,11,FALSE)))</f>
        <v>10</v>
      </c>
      <c r="AA71" s="36">
        <f>IF(VLOOKUP($B71,'S 2 H NET'!$B$6:$L$130,11,FALSE)="","",(VLOOKUP($B71,'S 2 H NET'!$B$6:$L$130,11,FALSE)))</f>
        <v>27</v>
      </c>
      <c r="AB71" s="51">
        <f>IF(AA71="","",SUM(Z71:AA71))</f>
        <v>37</v>
      </c>
      <c r="AC71" s="36" t="str">
        <f>IF(VLOOKUP($B71,'S 2 H BRUT'!$B$6:$M$130,12,FALSE)="","",(VLOOKUP($B71,'S 2 H BRUT'!$B$6:$M$130,12,FALSE)))</f>
        <v/>
      </c>
      <c r="AD71" s="36" t="str">
        <f>IF(VLOOKUP($B71,'S 2 H NET'!$B$6:$M$130,12,FALSE)="","",(VLOOKUP($B71,'S 2 H NET'!$B$6:$M$130,12,FALSE)))</f>
        <v/>
      </c>
      <c r="AE71" s="51" t="str">
        <f>IF(AD71="","",SUM(AC71:AD71))</f>
        <v/>
      </c>
      <c r="AF71" s="36" t="str">
        <f>IF(VLOOKUP($B71,'S 2 H BRUT'!$B$6:$N$130,13,FALSE)="","",(VLOOKUP($B71,'S 2 H BRUT'!$B$6:$N$130,13,FALSE)))</f>
        <v/>
      </c>
      <c r="AG71" s="36" t="str">
        <f>IF(VLOOKUP($B71,'S 2 H NET'!$B$6:$N$130,13,FALSE)="","",(VLOOKUP($B71,'S 2 H NET'!$B$6:$N$130,13,FALSE)))</f>
        <v/>
      </c>
      <c r="AH71" s="51" t="str">
        <f>IF(AG71="","",SUM(AF71:AG71))</f>
        <v/>
      </c>
      <c r="AI71" s="51">
        <f>SUM(G71,J71,M71,P71,S71,V71,Y71,AB71,AE71,AH71)</f>
        <v>134</v>
      </c>
      <c r="AJ71" s="52">
        <f>+COUNT(G71,J71,M71,P71,S71,V71,Y71,AB71,AE71,AH71)</f>
        <v>3</v>
      </c>
      <c r="AK71" s="52">
        <f>IF(AJ71&lt;6,0,+SMALL(($G71,$J71,$M71,$P71,$S71,$V71,$Y71,$AB71,$AE71,$AH71),1))</f>
        <v>0</v>
      </c>
      <c r="AL71" s="52">
        <f>IF(AJ71&lt;7,0,+SMALL(($G71,$J71,$M71,$P71,$S71,$V71,$Y71,$AB71,$AE71,$AH71),2))</f>
        <v>0</v>
      </c>
      <c r="AM71" s="52">
        <f>IF(AJ71&lt;8,0,+SMALL(($G71,$J71,$M71,$P71,$S71,$V71,$Y71,$AB71,$AE71,$AH71),3))</f>
        <v>0</v>
      </c>
      <c r="AN71" s="52">
        <f>IF(AJ71&lt;9,0,+SMALL(($G71,$J71,$M71,$P71,$S71,$V71,$Y71,$AB71,$AE71,$AH71),4))</f>
        <v>0</v>
      </c>
      <c r="AO71" s="52">
        <f>AI71-AK71-AL71-AM71-AN71</f>
        <v>134</v>
      </c>
      <c r="AP71" s="20">
        <f>RANK(AO71,$AO$6:$AO$130,0)</f>
        <v>66</v>
      </c>
    </row>
    <row r="72" spans="2:42" ht="14.4">
      <c r="B72" s="48" t="s">
        <v>168</v>
      </c>
      <c r="C72" s="36"/>
      <c r="D72" s="46" t="s">
        <v>22</v>
      </c>
      <c r="E72" s="36">
        <f>IF(VLOOKUP($B72,'S 2 H BRUT'!$B$6:$E$130,4,FALSE)="","",(VLOOKUP($B72,'S 2 H BRUT'!$B$6:$E$130,4,FALSE)))</f>
        <v>11</v>
      </c>
      <c r="F72" s="36">
        <f>IF(VLOOKUP($B72,'S 2 H NET'!$B$6:E$130,4,FALSE)="","",(VLOOKUP($B72,'S 2 H NET'!$B$6:$E$130,4,FALSE)))</f>
        <v>27</v>
      </c>
      <c r="G72" s="51">
        <f>IF(F72="","",SUM(E72:F72))</f>
        <v>38</v>
      </c>
      <c r="H72" s="36">
        <f>IF(VLOOKUP($B72,'S 2 H BRUT'!$B$6:$F$130,5,FALSE)="","",(VLOOKUP($B72,'S 2 H BRUT'!$B$6:$F$130,5,FALSE)))</f>
        <v>16</v>
      </c>
      <c r="I72" s="36">
        <f>IF(VLOOKUP($B72,'S 2 H NET'!$B$6:$F$130,5,FALSE)="","",(VLOOKUP($B72,'S 2 H NET'!$B$6:$F$130,5,FALSE)))</f>
        <v>36</v>
      </c>
      <c r="J72" s="51">
        <f>IF(I72="","",SUM(H72:I72))</f>
        <v>52</v>
      </c>
      <c r="K72" s="36">
        <f>IF(VLOOKUP($B72,'S 2 H BRUT'!$B$6:$G$130,6,FALSE)="","",(VLOOKUP($B72,'S 2 H BRUT'!$B$6:$G$130,6,FALSE)))</f>
        <v>9</v>
      </c>
      <c r="L72" s="36">
        <f>IF(VLOOKUP($B72,'S 2 H NET'!$B$6:$G$130,6,FALSE)="","",(VLOOKUP($B72,'S 2 H NET'!$B$6:$G$130,6,FALSE)))</f>
        <v>25</v>
      </c>
      <c r="M72" s="51">
        <f>IF(L72="","",SUM(K72:L72))</f>
        <v>34</v>
      </c>
      <c r="N72" s="36" t="str">
        <f>IF(VLOOKUP($B72,'S 2 H BRUT'!$B$6:$H$130,7,FALSE)="","",(VLOOKUP($B72,'S 2 H BRUT'!$B$6:$H$130,7,FALSE)))</f>
        <v/>
      </c>
      <c r="O72" s="36" t="str">
        <f>IF(VLOOKUP($B72,'S 2 H NET'!$B$6:$H$130,7,FALSE)="","",(VLOOKUP($B72,'S 2 H NET'!$B$6:$H$130,7,FALSE)))</f>
        <v/>
      </c>
      <c r="P72" s="51" t="str">
        <f>IF(O72="","",SUM(N72:O72))</f>
        <v/>
      </c>
      <c r="Q72" s="36" t="str">
        <f>IF(VLOOKUP($B72,'S 2 H BRUT'!$B$6:$J$130,8,FALSE)="","",(VLOOKUP($B72,'S 2 H BRUT'!$B$6:$J$130,8,FALSE)))</f>
        <v/>
      </c>
      <c r="R72" s="36" t="str">
        <f>IF(VLOOKUP($B72,'S 2 H NET'!$B$6:$J$130,8,FALSE)="","",(VLOOKUP($B72,'S 2 H NET'!$B$6:$J$130,8,FALSE)))</f>
        <v/>
      </c>
      <c r="S72" s="51" t="str">
        <f>IF(R72="","",SUM(Q72:R72))</f>
        <v/>
      </c>
      <c r="T72" s="36" t="str">
        <f>IF(VLOOKUP($B72,'S 2 H BRUT'!$B$6:$J$130,9,FALSE)="","",(VLOOKUP($B72,'S 2 H BRUT'!$B$6:$J$130,9,FALSE)))</f>
        <v/>
      </c>
      <c r="U72" s="36" t="str">
        <f>IF(VLOOKUP($B72,'S 2 H NET'!$B$6:$J$130,9,FALSE)="","",(VLOOKUP($B72,'S 2 H NET'!$B$6:$J$130,9,FALSE)))</f>
        <v/>
      </c>
      <c r="V72" s="51" t="str">
        <f>IF(U72="","",SUM(T72:U72))</f>
        <v/>
      </c>
      <c r="W72" s="36" t="str">
        <f>IF(VLOOKUP($B72,'S 2 H BRUT'!$B$6:$M$130,10,FALSE)="","",(VLOOKUP($B72,'S 2 H BRUT'!$B$6:$M$130,10,FALSE)))</f>
        <v/>
      </c>
      <c r="X72" s="36" t="str">
        <f>IF(VLOOKUP($B72,'S 2 H NET'!$B$6:$M$130,10,FALSE)="","",(VLOOKUP($B72,'S 2 H NET'!$B$6:$M$130,10,FALSE)))</f>
        <v/>
      </c>
      <c r="Y72" s="51" t="str">
        <f>IF(X72="","",SUM(W72:X72))</f>
        <v/>
      </c>
      <c r="Z72" s="36" t="str">
        <f>IF(VLOOKUP($B72,'S 2 H BRUT'!$B$6:$L$130,11,FALSE)="","",(VLOOKUP($B72,'S 2 H BRUT'!$B$6:$L$130,11,FALSE)))</f>
        <v/>
      </c>
      <c r="AA72" s="36" t="str">
        <f>IF(VLOOKUP($B72,'S 2 H NET'!$B$6:$L$130,11,FALSE)="","",(VLOOKUP($B72,'S 2 H NET'!$B$6:$L$130,11,FALSE)))</f>
        <v/>
      </c>
      <c r="AB72" s="51" t="str">
        <f>IF(AA72="","",SUM(Z72:AA72))</f>
        <v/>
      </c>
      <c r="AC72" s="36" t="str">
        <f>IF(VLOOKUP($B72,'S 2 H BRUT'!$B$6:$M$130,12,FALSE)="","",(VLOOKUP($B72,'S 2 H BRUT'!$B$6:$M$130,12,FALSE)))</f>
        <v/>
      </c>
      <c r="AD72" s="36" t="str">
        <f>IF(VLOOKUP($B72,'S 2 H NET'!$B$6:$M$130,12,FALSE)="","",(VLOOKUP($B72,'S 2 H NET'!$B$6:$M$130,12,FALSE)))</f>
        <v/>
      </c>
      <c r="AE72" s="51" t="str">
        <f>IF(AD72="","",SUM(AC72:AD72))</f>
        <v/>
      </c>
      <c r="AF72" s="36" t="str">
        <f>IF(VLOOKUP($B72,'S 2 H BRUT'!$B$6:$N$130,13,FALSE)="","",(VLOOKUP($B72,'S 2 H BRUT'!$B$6:$N$130,13,FALSE)))</f>
        <v/>
      </c>
      <c r="AG72" s="36" t="str">
        <f>IF(VLOOKUP($B72,'S 2 H NET'!$B$6:$N$130,13,FALSE)="","",(VLOOKUP($B72,'S 2 H NET'!$B$6:$N$130,13,FALSE)))</f>
        <v/>
      </c>
      <c r="AH72" s="51" t="str">
        <f>IF(AG72="","",SUM(AF72:AG72))</f>
        <v/>
      </c>
      <c r="AI72" s="51">
        <f>SUM(G72,J72,M72,P72,S72,V72,Y72,AB72,AE72,AH72)</f>
        <v>124</v>
      </c>
      <c r="AJ72" s="52">
        <f>+COUNT(G72,J72,M72,P72,S72,V72,Y72,AB72,AE72,AH72)</f>
        <v>3</v>
      </c>
      <c r="AK72" s="52">
        <f>IF(AJ72&lt;6,0,+SMALL(($G72,$J72,$M72,$P72,$S72,$V72,$Y72,$AB72,$AE72,$AH72),1))</f>
        <v>0</v>
      </c>
      <c r="AL72" s="52">
        <f>IF(AJ72&lt;7,0,+SMALL(($G72,$J72,$M72,$P72,$S72,$V72,$Y72,$AB72,$AE72,$AH72),2))</f>
        <v>0</v>
      </c>
      <c r="AM72" s="52">
        <f>IF(AJ72&lt;8,0,+SMALL(($G72,$J72,$M72,$P72,$S72,$V72,$Y72,$AB72,$AE72,$AH72),3))</f>
        <v>0</v>
      </c>
      <c r="AN72" s="52">
        <f>IF(AJ72&lt;9,0,+SMALL(($G72,$J72,$M72,$P72,$S72,$V72,$Y72,$AB72,$AE72,$AH72),4))</f>
        <v>0</v>
      </c>
      <c r="AO72" s="52">
        <f>AI72-AK72-AL72-AM72-AN72</f>
        <v>124</v>
      </c>
      <c r="AP72" s="20">
        <f>RANK(AO72,$AO$6:$AO$130,0)</f>
        <v>67</v>
      </c>
    </row>
    <row r="73" spans="2:42" ht="14.4">
      <c r="B73" s="48" t="s">
        <v>9</v>
      </c>
      <c r="C73" s="49"/>
      <c r="D73" s="50" t="s">
        <v>8</v>
      </c>
      <c r="E73" s="36" t="str">
        <f>IF(VLOOKUP($B73,'S 2 H BRUT'!$B$6:$E$130,4,FALSE)="","",(VLOOKUP($B73,'S 2 H BRUT'!$B$6:$E$130,4,FALSE)))</f>
        <v/>
      </c>
      <c r="F73" s="36" t="str">
        <f>IF(VLOOKUP($B73,'S 2 H NET'!$B$6:E$130,4,FALSE)="","",(VLOOKUP($B73,'S 2 H NET'!$B$6:$E$130,4,FALSE)))</f>
        <v/>
      </c>
      <c r="G73" s="51" t="str">
        <f>IF(F73="","",SUM(E73:F73))</f>
        <v/>
      </c>
      <c r="H73" s="36">
        <f>IF(VLOOKUP($B73,'S 2 H BRUT'!$B$6:$F$130,5,FALSE)="","",(VLOOKUP($B73,'S 2 H BRUT'!$B$6:$F$130,5,FALSE)))</f>
        <v>6</v>
      </c>
      <c r="I73" s="36">
        <f>IF(VLOOKUP($B73,'S 2 H NET'!$B$6:$F$130,5,FALSE)="","",(VLOOKUP($B73,'S 2 H NET'!$B$6:$F$130,5,FALSE)))</f>
        <v>21</v>
      </c>
      <c r="J73" s="51">
        <f>IF(I73="","",SUM(H73:I73))</f>
        <v>27</v>
      </c>
      <c r="K73" s="36" t="str">
        <f>IF(VLOOKUP($B73,'S 2 H BRUT'!$B$6:$G$130,6,FALSE)="","",(VLOOKUP($B73,'S 2 H BRUT'!$B$6:$G$130,6,FALSE)))</f>
        <v/>
      </c>
      <c r="L73" s="36" t="str">
        <f>IF(VLOOKUP($B73,'S 2 H NET'!$B$6:$G$130,6,FALSE)="","",(VLOOKUP($B73,'S 2 H NET'!$B$6:$G$130,6,FALSE)))</f>
        <v/>
      </c>
      <c r="M73" s="51" t="str">
        <f>IF(L73="","",SUM(K73:L73))</f>
        <v/>
      </c>
      <c r="N73" s="36" t="str">
        <f>IF(VLOOKUP($B73,'S 2 H BRUT'!$B$6:$H$130,7,FALSE)="","",(VLOOKUP($B73,'S 2 H BRUT'!$B$6:$H$130,7,FALSE)))</f>
        <v/>
      </c>
      <c r="O73" s="36" t="str">
        <f>IF(VLOOKUP($B73,'S 2 H NET'!$B$6:$H$130,7,FALSE)="","",(VLOOKUP($B73,'S 2 H NET'!$B$6:$H$130,7,FALSE)))</f>
        <v/>
      </c>
      <c r="P73" s="51" t="str">
        <f>IF(O73="","",SUM(N73:O73))</f>
        <v/>
      </c>
      <c r="Q73" s="36" t="str">
        <f>IF(VLOOKUP($B73,'S 2 H BRUT'!$B$6:$J$130,8,FALSE)="","",(VLOOKUP($B73,'S 2 H BRUT'!$B$6:$J$130,8,FALSE)))</f>
        <v/>
      </c>
      <c r="R73" s="36" t="str">
        <f>IF(VLOOKUP($B73,'S 2 H NET'!$B$6:$J$130,8,FALSE)="","",(VLOOKUP($B73,'S 2 H NET'!$B$6:$J$130,8,FALSE)))</f>
        <v/>
      </c>
      <c r="S73" s="51" t="str">
        <f>IF(R73="","",SUM(Q73:R73))</f>
        <v/>
      </c>
      <c r="T73" s="36" t="str">
        <f>IF(VLOOKUP($B73,'S 2 H BRUT'!$B$6:$J$130,9,FALSE)="","",(VLOOKUP($B73,'S 2 H BRUT'!$B$6:$J$130,9,FALSE)))</f>
        <v/>
      </c>
      <c r="U73" s="36" t="str">
        <f>IF(VLOOKUP($B73,'S 2 H NET'!$B$6:$J$130,9,FALSE)="","",(VLOOKUP($B73,'S 2 H NET'!$B$6:$J$130,9,FALSE)))</f>
        <v/>
      </c>
      <c r="V73" s="51" t="str">
        <f>IF(U73="","",SUM(T73:U73))</f>
        <v/>
      </c>
      <c r="W73" s="36">
        <f>IF(VLOOKUP($B73,'S 2 H BRUT'!$B$6:$M$130,10,FALSE)="","",(VLOOKUP($B73,'S 2 H BRUT'!$B$6:$M$130,10,FALSE)))</f>
        <v>10</v>
      </c>
      <c r="X73" s="36">
        <f>IF(VLOOKUP($B73,'S 2 H NET'!$B$6:$M$130,10,FALSE)="","",(VLOOKUP($B73,'S 2 H NET'!$B$6:$M$130,10,FALSE)))</f>
        <v>26</v>
      </c>
      <c r="Y73" s="51">
        <f>IF(X73="","",SUM(W73:X73))</f>
        <v>36</v>
      </c>
      <c r="Z73" s="36">
        <f>IF(VLOOKUP($B73,'S 2 H BRUT'!$B$6:$L$130,11,FALSE)="","",(VLOOKUP($B73,'S 2 H BRUT'!$B$6:$L$130,11,FALSE)))</f>
        <v>7</v>
      </c>
      <c r="AA73" s="36">
        <f>IF(VLOOKUP($B73,'S 2 H NET'!$B$6:$L$130,11,FALSE)="","",(VLOOKUP($B73,'S 2 H NET'!$B$6:$L$130,11,FALSE)))</f>
        <v>19</v>
      </c>
      <c r="AB73" s="51">
        <f>IF(AA73="","",SUM(Z73:AA73))</f>
        <v>26</v>
      </c>
      <c r="AC73" s="36">
        <f>IF(VLOOKUP($B73,'S 2 H BRUT'!$B$6:$M$130,12,FALSE)="","",(VLOOKUP($B73,'S 2 H BRUT'!$B$6:$M$130,12,FALSE)))</f>
        <v>10</v>
      </c>
      <c r="AD73" s="36">
        <f>IF(VLOOKUP($B73,'S 2 H NET'!$B$6:$M$130,12,FALSE)="","",(VLOOKUP($B73,'S 2 H NET'!$B$6:$M$130,12,FALSE)))</f>
        <v>25</v>
      </c>
      <c r="AE73" s="51">
        <f>IF(AD73="","",SUM(AC73:AD73))</f>
        <v>35</v>
      </c>
      <c r="AF73" s="36" t="str">
        <f>IF(VLOOKUP($B73,'S 2 H BRUT'!$B$6:$N$130,13,FALSE)="","",(VLOOKUP($B73,'S 2 H BRUT'!$B$6:$N$130,13,FALSE)))</f>
        <v/>
      </c>
      <c r="AG73" s="36" t="str">
        <f>IF(VLOOKUP($B73,'S 2 H NET'!$B$6:$N$130,13,FALSE)="","",(VLOOKUP($B73,'S 2 H NET'!$B$6:$N$130,13,FALSE)))</f>
        <v/>
      </c>
      <c r="AH73" s="51" t="str">
        <f>IF(AG73="","",SUM(AF73:AG73))</f>
        <v/>
      </c>
      <c r="AI73" s="51">
        <f>SUM(G73,J73,M73,P73,S73,V73,Y73,AB73,AE73,AH73)</f>
        <v>124</v>
      </c>
      <c r="AJ73" s="52">
        <f>+COUNT(G73,J73,M73,P73,S73,V73,Y73,AB73,AE73,AH73)</f>
        <v>4</v>
      </c>
      <c r="AK73" s="52">
        <f>IF(AJ73&lt;6,0,+SMALL(($G73,$J73,$M73,$P73,$S73,$V73,$Y73,$AB73,$AE73,$AH73),1))</f>
        <v>0</v>
      </c>
      <c r="AL73" s="52">
        <f>IF(AJ73&lt;7,0,+SMALL(($G73,$J73,$M73,$P73,$S73,$V73,$Y73,$AB73,$AE73,$AH73),2))</f>
        <v>0</v>
      </c>
      <c r="AM73" s="52">
        <f>IF(AJ73&lt;8,0,+SMALL(($G73,$J73,$M73,$P73,$S73,$V73,$Y73,$AB73,$AE73,$AH73),3))</f>
        <v>0</v>
      </c>
      <c r="AN73" s="52">
        <f>IF(AJ73&lt;9,0,+SMALL(($G73,$J73,$M73,$P73,$S73,$V73,$Y73,$AB73,$AE73,$AH73),4))</f>
        <v>0</v>
      </c>
      <c r="AO73" s="52">
        <f>AI73-AK73-AL73-AM73-AN73</f>
        <v>124</v>
      </c>
      <c r="AP73" s="20">
        <f>RANK(AO73,$AO$6:$AO$130,0)</f>
        <v>67</v>
      </c>
    </row>
    <row r="74" spans="2:42" ht="14.4">
      <c r="B74" s="48" t="s">
        <v>184</v>
      </c>
      <c r="C74" s="36"/>
      <c r="D74" s="86" t="s">
        <v>181</v>
      </c>
      <c r="E74" s="36" t="str">
        <f>IF(VLOOKUP($B74,'S 2 H BRUT'!$B$6:$E$130,4,FALSE)="","",(VLOOKUP($B74,'S 2 H BRUT'!$B$6:$E$130,4,FALSE)))</f>
        <v/>
      </c>
      <c r="F74" s="36" t="str">
        <f>IF(VLOOKUP($B74,'S 2 H NET'!$B$6:E$130,4,FALSE)="","",(VLOOKUP($B74,'S 2 H NET'!$B$6:$E$130,4,FALSE)))</f>
        <v/>
      </c>
      <c r="G74" s="51" t="str">
        <f>IF(F74="","",SUM(E74:F74))</f>
        <v/>
      </c>
      <c r="H74" s="36" t="str">
        <f>IF(VLOOKUP($B74,'S 2 H BRUT'!$B$6:$F$130,5,FALSE)="","",(VLOOKUP($B74,'S 2 H BRUT'!$B$6:$F$130,5,FALSE)))</f>
        <v/>
      </c>
      <c r="I74" s="36" t="str">
        <f>IF(VLOOKUP($B74,'S 2 H NET'!$B$6:$F$130,5,FALSE)="","",(VLOOKUP($B74,'S 2 H NET'!$B$6:$F$130,5,FALSE)))</f>
        <v/>
      </c>
      <c r="J74" s="51" t="str">
        <f>IF(I74="","",SUM(H74:I74))</f>
        <v/>
      </c>
      <c r="K74" s="36">
        <f>IF(VLOOKUP($B74,'S 2 H BRUT'!$B$6:$G$130,6,FALSE)="","",(VLOOKUP($B74,'S 2 H BRUT'!$B$6:$G$130,6,FALSE)))</f>
        <v>6</v>
      </c>
      <c r="L74" s="36">
        <f>IF(VLOOKUP($B74,'S 2 H NET'!$B$6:$G$130,6,FALSE)="","",(VLOOKUP($B74,'S 2 H NET'!$B$6:$G$130,6,FALSE)))</f>
        <v>23</v>
      </c>
      <c r="M74" s="51">
        <f>IF(L74="","",SUM(K74:L74))</f>
        <v>29</v>
      </c>
      <c r="N74" s="36">
        <f>IF(VLOOKUP($B74,'S 2 H BRUT'!$B$6:$H$130,7,FALSE)="","",(VLOOKUP($B74,'S 2 H BRUT'!$B$6:$H$130,7,FALSE)))</f>
        <v>7</v>
      </c>
      <c r="O74" s="36">
        <f>IF(VLOOKUP($B74,'S 2 H NET'!$B$6:$H$130,7,FALSE)="","",(VLOOKUP($B74,'S 2 H NET'!$B$6:$H$130,7,FALSE)))</f>
        <v>28</v>
      </c>
      <c r="P74" s="51">
        <f>IF(O74="","",SUM(N74:O74))</f>
        <v>35</v>
      </c>
      <c r="Q74" s="36" t="str">
        <f>IF(VLOOKUP($B74,'S 2 H BRUT'!$B$6:$J$130,8,FALSE)="","",(VLOOKUP($B74,'S 2 H BRUT'!$B$6:$J$130,8,FALSE)))</f>
        <v/>
      </c>
      <c r="R74" s="36" t="str">
        <f>IF(VLOOKUP($B74,'S 2 H NET'!$B$6:$J$130,8,FALSE)="","",(VLOOKUP($B74,'S 2 H NET'!$B$6:$J$130,8,FALSE)))</f>
        <v/>
      </c>
      <c r="S74" s="51" t="str">
        <f>IF(R74="","",SUM(Q74:R74))</f>
        <v/>
      </c>
      <c r="T74" s="36" t="str">
        <f>IF(VLOOKUP($B74,'S 2 H BRUT'!$B$6:$J$130,9,FALSE)="","",(VLOOKUP($B74,'S 2 H BRUT'!$B$6:$J$130,9,FALSE)))</f>
        <v/>
      </c>
      <c r="U74" s="36" t="str">
        <f>IF(VLOOKUP($B74,'S 2 H NET'!$B$6:$J$130,9,FALSE)="","",(VLOOKUP($B74,'S 2 H NET'!$B$6:$J$130,9,FALSE)))</f>
        <v/>
      </c>
      <c r="V74" s="51" t="str">
        <f>IF(U74="","",SUM(T74:U74))</f>
        <v/>
      </c>
      <c r="W74" s="36">
        <f>IF(VLOOKUP($B74,'S 2 H BRUT'!$B$6:$M$130,10,FALSE)="","",(VLOOKUP($B74,'S 2 H BRUT'!$B$6:$M$130,10,FALSE)))</f>
        <v>12</v>
      </c>
      <c r="X74" s="36">
        <f>IF(VLOOKUP($B74,'S 2 H NET'!$B$6:$M$130,10,FALSE)="","",(VLOOKUP($B74,'S 2 H NET'!$B$6:$M$130,10,FALSE)))</f>
        <v>38</v>
      </c>
      <c r="Y74" s="51">
        <f>IF(X74="","",SUM(W74:X74))</f>
        <v>50</v>
      </c>
      <c r="Z74" s="36" t="str">
        <f>IF(VLOOKUP($B74,'S 2 H BRUT'!$B$6:$L$130,11,FALSE)="","",(VLOOKUP($B74,'S 2 H BRUT'!$B$6:$L$130,11,FALSE)))</f>
        <v/>
      </c>
      <c r="AA74" s="36" t="str">
        <f>IF(VLOOKUP($B74,'S 2 H NET'!$B$6:$L$130,11,FALSE)="","",(VLOOKUP($B74,'S 2 H NET'!$B$6:$L$130,11,FALSE)))</f>
        <v/>
      </c>
      <c r="AB74" s="51" t="str">
        <f>IF(AA74="","",SUM(Z74:AA74))</f>
        <v/>
      </c>
      <c r="AC74" s="36" t="str">
        <f>IF(VLOOKUP($B74,'S 2 H BRUT'!$B$6:$M$130,12,FALSE)="","",(VLOOKUP($B74,'S 2 H BRUT'!$B$6:$M$130,12,FALSE)))</f>
        <v/>
      </c>
      <c r="AD74" s="36" t="str">
        <f>IF(VLOOKUP($B74,'S 2 H NET'!$B$6:$M$130,12,FALSE)="","",(VLOOKUP($B74,'S 2 H NET'!$B$6:$M$130,12,FALSE)))</f>
        <v/>
      </c>
      <c r="AE74" s="51" t="str">
        <f>IF(AD74="","",SUM(AC74:AD74))</f>
        <v/>
      </c>
      <c r="AF74" s="36" t="str">
        <f>IF(VLOOKUP($B74,'S 2 H BRUT'!$B$6:$N$130,13,FALSE)="","",(VLOOKUP($B74,'S 2 H BRUT'!$B$6:$N$130,13,FALSE)))</f>
        <v/>
      </c>
      <c r="AG74" s="36" t="str">
        <f>IF(VLOOKUP($B74,'S 2 H NET'!$B$6:$N$130,13,FALSE)="","",(VLOOKUP($B74,'S 2 H NET'!$B$6:$N$130,13,FALSE)))</f>
        <v/>
      </c>
      <c r="AH74" s="51" t="str">
        <f>IF(AG74="","",SUM(AF74:AG74))</f>
        <v/>
      </c>
      <c r="AI74" s="51">
        <f>SUM(G74,J74,M74,P74,S74,V74,Y74,AB74,AE74,AH74)</f>
        <v>114</v>
      </c>
      <c r="AJ74" s="52">
        <f>+COUNT(G74,J74,M74,P74,S74,V74,Y74,AB74,AE74,AH74)</f>
        <v>3</v>
      </c>
      <c r="AK74" s="52">
        <f>IF(AJ74&lt;6,0,+SMALL(($G74,$J74,$M74,$P74,$S74,$V74,$Y74,$AB74,$AE74,$AH74),1))</f>
        <v>0</v>
      </c>
      <c r="AL74" s="52">
        <f>IF(AJ74&lt;7,0,+SMALL(($G74,$J74,$M74,$P74,$S74,$V74,$Y74,$AB74,$AE74,$AH74),2))</f>
        <v>0</v>
      </c>
      <c r="AM74" s="52">
        <f>IF(AJ74&lt;8,0,+SMALL(($G74,$J74,$M74,$P74,$S74,$V74,$Y74,$AB74,$AE74,$AH74),3))</f>
        <v>0</v>
      </c>
      <c r="AN74" s="52">
        <f>IF(AJ74&lt;9,0,+SMALL(($G74,$J74,$M74,$P74,$S74,$V74,$Y74,$AB74,$AE74,$AH74),4))</f>
        <v>0</v>
      </c>
      <c r="AO74" s="52">
        <f>AI74-AK74-AL74-AM74-AN74</f>
        <v>114</v>
      </c>
      <c r="AP74" s="20">
        <f>RANK(AO74,$AO$6:$AO$130,0)</f>
        <v>69</v>
      </c>
    </row>
    <row r="75" spans="2:42" ht="14.4">
      <c r="B75" s="48" t="s">
        <v>137</v>
      </c>
      <c r="C75" s="36"/>
      <c r="D75" s="71" t="s">
        <v>107</v>
      </c>
      <c r="E75" s="36" t="str">
        <f>IF(VLOOKUP($B75,'S 2 H BRUT'!$B$6:$E$130,4,FALSE)="","",(VLOOKUP($B75,'S 2 H BRUT'!$B$6:$E$130,4,FALSE)))</f>
        <v/>
      </c>
      <c r="F75" s="36" t="str">
        <f>IF(VLOOKUP($B75,'S 2 H NET'!$B$6:E$130,4,FALSE)="","",(VLOOKUP($B75,'S 2 H NET'!$B$6:$E$130,4,FALSE)))</f>
        <v/>
      </c>
      <c r="G75" s="51" t="str">
        <f>IF(F75="","",SUM(E75:F75))</f>
        <v/>
      </c>
      <c r="H75" s="36">
        <f>IF(VLOOKUP($B75,'S 2 H BRUT'!$B$6:$F$130,5,FALSE)="","",(VLOOKUP($B75,'S 2 H BRUT'!$B$6:$F$130,5,FALSE)))</f>
        <v>9</v>
      </c>
      <c r="I75" s="36">
        <f>IF(VLOOKUP($B75,'S 2 H NET'!$B$6:$F$130,5,FALSE)="","",(VLOOKUP($B75,'S 2 H NET'!$B$6:$F$130,5,FALSE)))</f>
        <v>39</v>
      </c>
      <c r="J75" s="51">
        <f>IF(I75="","",SUM(H75:I75))</f>
        <v>48</v>
      </c>
      <c r="K75" s="36" t="str">
        <f>IF(VLOOKUP($B75,'S 2 H BRUT'!$B$6:$G$130,6,FALSE)="","",(VLOOKUP($B75,'S 2 H BRUT'!$B$6:$G$130,6,FALSE)))</f>
        <v/>
      </c>
      <c r="L75" s="36" t="str">
        <f>IF(VLOOKUP($B75,'S 2 H NET'!$B$6:$G$130,6,FALSE)="","",(VLOOKUP($B75,'S 2 H NET'!$B$6:$G$130,6,FALSE)))</f>
        <v/>
      </c>
      <c r="M75" s="51" t="str">
        <f>IF(L75="","",SUM(K75:L75))</f>
        <v/>
      </c>
      <c r="N75" s="36" t="str">
        <f>IF(VLOOKUP($B75,'S 2 H BRUT'!$B$6:$H$130,7,FALSE)="","",(VLOOKUP($B75,'S 2 H BRUT'!$B$6:$H$130,7,FALSE)))</f>
        <v/>
      </c>
      <c r="O75" s="36" t="str">
        <f>IF(VLOOKUP($B75,'S 2 H NET'!$B$6:$H$130,7,FALSE)="","",(VLOOKUP($B75,'S 2 H NET'!$B$6:$H$130,7,FALSE)))</f>
        <v/>
      </c>
      <c r="P75" s="51" t="str">
        <f>IF(O75="","",SUM(N75:O75))</f>
        <v/>
      </c>
      <c r="Q75" s="36" t="str">
        <f>IF(VLOOKUP($B75,'S 2 H BRUT'!$B$6:$J$130,8,FALSE)="","",(VLOOKUP($B75,'S 2 H BRUT'!$B$6:$J$130,8,FALSE)))</f>
        <v/>
      </c>
      <c r="R75" s="36" t="str">
        <f>IF(VLOOKUP($B75,'S 2 H NET'!$B$6:$J$130,8,FALSE)="","",(VLOOKUP($B75,'S 2 H NET'!$B$6:$J$130,8,FALSE)))</f>
        <v/>
      </c>
      <c r="S75" s="51" t="str">
        <f>IF(R75="","",SUM(Q75:R75))</f>
        <v/>
      </c>
      <c r="T75" s="36">
        <f>IF(VLOOKUP($B75,'S 2 H BRUT'!$B$6:$J$130,9,FALSE)="","",(VLOOKUP($B75,'S 2 H BRUT'!$B$6:$J$130,9,FALSE)))</f>
        <v>5</v>
      </c>
      <c r="U75" s="36">
        <f>IF(VLOOKUP($B75,'S 2 H NET'!$B$6:$J$130,9,FALSE)="","",(VLOOKUP($B75,'S 2 H NET'!$B$6:$J$130,9,FALSE)))</f>
        <v>32</v>
      </c>
      <c r="V75" s="51">
        <f>IF(U75="","",SUM(T75:U75))</f>
        <v>37</v>
      </c>
      <c r="W75" s="36" t="str">
        <f>IF(VLOOKUP($B75,'S 2 H BRUT'!$B$6:$M$130,10,FALSE)="","",(VLOOKUP($B75,'S 2 H BRUT'!$B$6:$M$130,10,FALSE)))</f>
        <v/>
      </c>
      <c r="X75" s="36" t="str">
        <f>IF(VLOOKUP($B75,'S 2 H NET'!$B$6:$M$130,10,FALSE)="","",(VLOOKUP($B75,'S 2 H NET'!$B$6:$M$130,10,FALSE)))</f>
        <v/>
      </c>
      <c r="Y75" s="51" t="str">
        <f>IF(X75="","",SUM(W75:X75))</f>
        <v/>
      </c>
      <c r="Z75" s="36" t="str">
        <f>IF(VLOOKUP($B75,'S 2 H BRUT'!$B$6:$L$130,11,FALSE)="","",(VLOOKUP($B75,'S 2 H BRUT'!$B$6:$L$130,11,FALSE)))</f>
        <v/>
      </c>
      <c r="AA75" s="36" t="str">
        <f>IF(VLOOKUP($B75,'S 2 H NET'!$B$6:$L$130,11,FALSE)="","",(VLOOKUP($B75,'S 2 H NET'!$B$6:$L$130,11,FALSE)))</f>
        <v/>
      </c>
      <c r="AB75" s="51" t="str">
        <f>IF(AA75="","",SUM(Z75:AA75))</f>
        <v/>
      </c>
      <c r="AC75" s="36">
        <f>IF(VLOOKUP($B75,'S 2 H BRUT'!$B$6:$M$130,12,FALSE)="","",(VLOOKUP($B75,'S 2 H BRUT'!$B$6:$M$130,12,FALSE)))</f>
        <v>3</v>
      </c>
      <c r="AD75" s="36">
        <f>IF(VLOOKUP($B75,'S 2 H NET'!$B$6:$M$130,12,FALSE)="","",(VLOOKUP($B75,'S 2 H NET'!$B$6:$M$130,12,FALSE)))</f>
        <v>25</v>
      </c>
      <c r="AE75" s="51">
        <f>IF(AD75="","",SUM(AC75:AD75))</f>
        <v>28</v>
      </c>
      <c r="AF75" s="36" t="str">
        <f>IF(VLOOKUP($B75,'S 2 H BRUT'!$B$6:$N$130,13,FALSE)="","",(VLOOKUP($B75,'S 2 H BRUT'!$B$6:$N$130,13,FALSE)))</f>
        <v/>
      </c>
      <c r="AG75" s="36" t="str">
        <f>IF(VLOOKUP($B75,'S 2 H NET'!$B$6:$N$130,13,FALSE)="","",(VLOOKUP($B75,'S 2 H NET'!$B$6:$N$130,13,FALSE)))</f>
        <v/>
      </c>
      <c r="AH75" s="51" t="str">
        <f>IF(AG75="","",SUM(AF75:AG75))</f>
        <v/>
      </c>
      <c r="AI75" s="51">
        <f>SUM(G75,J75,M75,P75,S75,V75,Y75,AB75,AE75,AH75)</f>
        <v>113</v>
      </c>
      <c r="AJ75" s="52">
        <f>+COUNT(G75,J75,M75,P75,S75,V75,Y75,AB75,AE75,AH75)</f>
        <v>3</v>
      </c>
      <c r="AK75" s="52">
        <f>IF(AJ75&lt;6,0,+SMALL(($G75,$J75,$M75,$P75,$S75,$V75,$Y75,$AB75,$AE75,$AH75),1))</f>
        <v>0</v>
      </c>
      <c r="AL75" s="52">
        <f>IF(AJ75&lt;7,0,+SMALL(($G75,$J75,$M75,$P75,$S75,$V75,$Y75,$AB75,$AE75,$AH75),2))</f>
        <v>0</v>
      </c>
      <c r="AM75" s="52">
        <f>IF(AJ75&lt;8,0,+SMALL(($G75,$J75,$M75,$P75,$S75,$V75,$Y75,$AB75,$AE75,$AH75),3))</f>
        <v>0</v>
      </c>
      <c r="AN75" s="52">
        <f>IF(AJ75&lt;9,0,+SMALL(($G75,$J75,$M75,$P75,$S75,$V75,$Y75,$AB75,$AE75,$AH75),4))</f>
        <v>0</v>
      </c>
      <c r="AO75" s="52">
        <f>AI75-AK75-AL75-AM75-AN75</f>
        <v>113</v>
      </c>
      <c r="AP75" s="20">
        <f>RANK(AO75,$AO$6:$AO$130,0)</f>
        <v>70</v>
      </c>
    </row>
    <row r="76" spans="2:42" ht="14.4">
      <c r="B76" s="48" t="s">
        <v>46</v>
      </c>
      <c r="C76" s="49"/>
      <c r="D76" s="54" t="s">
        <v>5</v>
      </c>
      <c r="E76" s="36" t="str">
        <f>IF(VLOOKUP($B76,'S 2 H BRUT'!$B$6:$E$130,4,FALSE)="","",(VLOOKUP($B76,'S 2 H BRUT'!$B$6:$E$130,4,FALSE)))</f>
        <v/>
      </c>
      <c r="F76" s="36" t="str">
        <f>IF(VLOOKUP($B76,'S 2 H NET'!$B$6:E$130,4,FALSE)="","",(VLOOKUP($B76,'S 2 H NET'!$B$6:$E$130,4,FALSE)))</f>
        <v/>
      </c>
      <c r="G76" s="51" t="str">
        <f>IF(F76="","",SUM(E76:F76))</f>
        <v/>
      </c>
      <c r="H76" s="36" t="str">
        <f>IF(VLOOKUP($B76,'S 2 H BRUT'!$B$6:$F$130,5,FALSE)="","",(VLOOKUP($B76,'S 2 H BRUT'!$B$6:$F$130,5,FALSE)))</f>
        <v/>
      </c>
      <c r="I76" s="36" t="str">
        <f>IF(VLOOKUP($B76,'S 2 H NET'!$B$6:$F$130,5,FALSE)="","",(VLOOKUP($B76,'S 2 H NET'!$B$6:$F$130,5,FALSE)))</f>
        <v/>
      </c>
      <c r="J76" s="51" t="str">
        <f>IF(I76="","",SUM(H76:I76))</f>
        <v/>
      </c>
      <c r="K76" s="36">
        <f>IF(VLOOKUP($B76,'S 2 H BRUT'!$B$6:$G$130,6,FALSE)="","",(VLOOKUP($B76,'S 2 H BRUT'!$B$6:$G$130,6,FALSE)))</f>
        <v>14</v>
      </c>
      <c r="L76" s="36">
        <f>IF(VLOOKUP($B76,'S 2 H NET'!$B$6:$G$130,6,FALSE)="","",(VLOOKUP($B76,'S 2 H NET'!$B$6:$G$130,6,FALSE)))</f>
        <v>29</v>
      </c>
      <c r="M76" s="51">
        <f>IF(L76="","",SUM(K76:L76))</f>
        <v>43</v>
      </c>
      <c r="N76" s="36">
        <f>IF(VLOOKUP($B76,'S 2 H BRUT'!$B$6:$H$130,7,FALSE)="","",(VLOOKUP($B76,'S 2 H BRUT'!$B$6:$H$130,7,FALSE)))</f>
        <v>9</v>
      </c>
      <c r="O76" s="36">
        <f>IF(VLOOKUP($B76,'S 2 H NET'!$B$6:$H$130,7,FALSE)="","",(VLOOKUP($B76,'S 2 H NET'!$B$6:$H$130,7,FALSE)))</f>
        <v>27</v>
      </c>
      <c r="P76" s="51">
        <f>IF(O76="","",SUM(N76:O76))</f>
        <v>36</v>
      </c>
      <c r="Q76" s="36" t="str">
        <f>IF(VLOOKUP($B76,'S 2 H BRUT'!$B$6:$J$130,8,FALSE)="","",(VLOOKUP($B76,'S 2 H BRUT'!$B$6:$J$130,8,FALSE)))</f>
        <v/>
      </c>
      <c r="R76" s="36" t="str">
        <f>IF(VLOOKUP($B76,'S 2 H NET'!$B$6:$J$130,8,FALSE)="","",(VLOOKUP($B76,'S 2 H NET'!$B$6:$J$130,8,FALSE)))</f>
        <v/>
      </c>
      <c r="S76" s="51" t="str">
        <f>IF(R76="","",SUM(Q76:R76))</f>
        <v/>
      </c>
      <c r="T76" s="36" t="str">
        <f>IF(VLOOKUP($B76,'S 2 H BRUT'!$B$6:$J$130,9,FALSE)="","",(VLOOKUP($B76,'S 2 H BRUT'!$B$6:$J$130,9,FALSE)))</f>
        <v/>
      </c>
      <c r="U76" s="36" t="str">
        <f>IF(VLOOKUP($B76,'S 2 H NET'!$B$6:$J$130,9,FALSE)="","",(VLOOKUP($B76,'S 2 H NET'!$B$6:$J$130,9,FALSE)))</f>
        <v/>
      </c>
      <c r="V76" s="51" t="str">
        <f>IF(U76="","",SUM(T76:U76))</f>
        <v/>
      </c>
      <c r="W76" s="36" t="str">
        <f>IF(VLOOKUP($B76,'S 2 H BRUT'!$B$6:$M$130,10,FALSE)="","",(VLOOKUP($B76,'S 2 H BRUT'!$B$6:$M$130,10,FALSE)))</f>
        <v/>
      </c>
      <c r="X76" s="36" t="str">
        <f>IF(VLOOKUP($B76,'S 2 H NET'!$B$6:$M$130,10,FALSE)="","",(VLOOKUP($B76,'S 2 H NET'!$B$6:$M$130,10,FALSE)))</f>
        <v/>
      </c>
      <c r="Y76" s="51" t="str">
        <f>IF(X76="","",SUM(W76:X76))</f>
        <v/>
      </c>
      <c r="Z76" s="36">
        <f>IF(VLOOKUP($B76,'S 2 H BRUT'!$B$6:$L$130,11,FALSE)="","",(VLOOKUP($B76,'S 2 H BRUT'!$B$6:$L$130,11,FALSE)))</f>
        <v>10</v>
      </c>
      <c r="AA76" s="36">
        <f>IF(VLOOKUP($B76,'S 2 H NET'!$B$6:$L$130,11,FALSE)="","",(VLOOKUP($B76,'S 2 H NET'!$B$6:$L$130,11,FALSE)))</f>
        <v>24</v>
      </c>
      <c r="AB76" s="51">
        <f>IF(AA76="","",SUM(Z76:AA76))</f>
        <v>34</v>
      </c>
      <c r="AC76" s="36" t="str">
        <f>IF(VLOOKUP($B76,'S 2 H BRUT'!$B$6:$M$130,12,FALSE)="","",(VLOOKUP($B76,'S 2 H BRUT'!$B$6:$M$130,12,FALSE)))</f>
        <v/>
      </c>
      <c r="AD76" s="36" t="str">
        <f>IF(VLOOKUP($B76,'S 2 H NET'!$B$6:$M$130,12,FALSE)="","",(VLOOKUP($B76,'S 2 H NET'!$B$6:$M$130,12,FALSE)))</f>
        <v/>
      </c>
      <c r="AE76" s="51" t="str">
        <f>IF(AD76="","",SUM(AC76:AD76))</f>
        <v/>
      </c>
      <c r="AF76" s="36" t="str">
        <f>IF(VLOOKUP($B76,'S 2 H BRUT'!$B$6:$N$130,13,FALSE)="","",(VLOOKUP($B76,'S 2 H BRUT'!$B$6:$N$130,13,FALSE)))</f>
        <v/>
      </c>
      <c r="AG76" s="36" t="str">
        <f>IF(VLOOKUP($B76,'S 2 H NET'!$B$6:$N$130,13,FALSE)="","",(VLOOKUP($B76,'S 2 H NET'!$B$6:$N$130,13,FALSE)))</f>
        <v/>
      </c>
      <c r="AH76" s="51" t="str">
        <f>IF(AG76="","",SUM(AF76:AG76))</f>
        <v/>
      </c>
      <c r="AI76" s="51">
        <f>SUM(G76,J76,M76,P76,S76,V76,Y76,AB76,AE76,AH76)</f>
        <v>113</v>
      </c>
      <c r="AJ76" s="52">
        <f>+COUNT(G76,J76,M76,P76,S76,V76,Y76,AB76,AE76,AH76)</f>
        <v>3</v>
      </c>
      <c r="AK76" s="52">
        <f>IF(AJ76&lt;6,0,+SMALL(($G76,$J76,$M76,$P76,$S76,$V76,$Y76,$AB76,$AE76,$AH76),1))</f>
        <v>0</v>
      </c>
      <c r="AL76" s="52">
        <f>IF(AJ76&lt;7,0,+SMALL(($G76,$J76,$M76,$P76,$S76,$V76,$Y76,$AB76,$AE76,$AH76),2))</f>
        <v>0</v>
      </c>
      <c r="AM76" s="52">
        <f>IF(AJ76&lt;8,0,+SMALL(($G76,$J76,$M76,$P76,$S76,$V76,$Y76,$AB76,$AE76,$AH76),3))</f>
        <v>0</v>
      </c>
      <c r="AN76" s="52">
        <f>IF(AJ76&lt;9,0,+SMALL(($G76,$J76,$M76,$P76,$S76,$V76,$Y76,$AB76,$AE76,$AH76),4))</f>
        <v>0</v>
      </c>
      <c r="AO76" s="52">
        <f>AI76-AK76-AL76-AM76-AN76</f>
        <v>113</v>
      </c>
      <c r="AP76" s="20">
        <f>RANK(AO76,$AO$6:$AO$130,0)</f>
        <v>70</v>
      </c>
    </row>
    <row r="77" spans="2:42" ht="14.4">
      <c r="B77" s="48" t="s">
        <v>301</v>
      </c>
      <c r="C77" s="36"/>
      <c r="D77" s="86" t="s">
        <v>181</v>
      </c>
      <c r="E77" s="36" t="str">
        <f>IF(VLOOKUP($B77,'S 2 H BRUT'!$B$6:$E$130,4,FALSE)="","",(VLOOKUP($B77,'S 2 H BRUT'!$B$6:$E$130,4,FALSE)))</f>
        <v/>
      </c>
      <c r="F77" s="36" t="str">
        <f>IF(VLOOKUP($B77,'S 2 H NET'!$B$6:E$130,4,FALSE)="","",(VLOOKUP($B77,'S 2 H NET'!$B$6:$E$130,4,FALSE)))</f>
        <v/>
      </c>
      <c r="G77" s="51" t="str">
        <f>IF(F77="","",SUM(E77:F77))</f>
        <v/>
      </c>
      <c r="H77" s="36" t="str">
        <f>IF(VLOOKUP($B77,'S 2 H BRUT'!$B$6:$F$130,5,FALSE)="","",(VLOOKUP($B77,'S 2 H BRUT'!$B$6:$F$130,5,FALSE)))</f>
        <v/>
      </c>
      <c r="I77" s="36" t="str">
        <f>IF(VLOOKUP($B77,'S 2 H NET'!$B$6:$F$130,5,FALSE)="","",(VLOOKUP($B77,'S 2 H NET'!$B$6:$F$130,5,FALSE)))</f>
        <v/>
      </c>
      <c r="J77" s="51" t="str">
        <f>IF(I77="","",SUM(H77:I77))</f>
        <v/>
      </c>
      <c r="K77" s="36">
        <f>IF(VLOOKUP($B77,'S 2 H BRUT'!$B$6:$G$130,6,FALSE)="","",(VLOOKUP($B77,'S 2 H BRUT'!$B$6:$G$130,6,FALSE)))</f>
        <v>7</v>
      </c>
      <c r="L77" s="36">
        <f>IF(VLOOKUP($B77,'S 2 H NET'!$B$6:$G$130,6,FALSE)="","",(VLOOKUP($B77,'S 2 H NET'!$B$6:$G$130,6,FALSE)))</f>
        <v>20</v>
      </c>
      <c r="M77" s="51">
        <f>IF(L77="","",SUM(K77:L77))</f>
        <v>27</v>
      </c>
      <c r="N77" s="36" t="str">
        <f>IF(VLOOKUP($B77,'S 2 H BRUT'!$B$6:$H$130,7,FALSE)="","",(VLOOKUP($B77,'S 2 H BRUT'!$B$6:$H$130,7,FALSE)))</f>
        <v/>
      </c>
      <c r="O77" s="36" t="str">
        <f>IF(VLOOKUP($B77,'S 2 H NET'!$B$6:$H$130,7,FALSE)="","",(VLOOKUP($B77,'S 2 H NET'!$B$6:$H$130,7,FALSE)))</f>
        <v/>
      </c>
      <c r="P77" s="51" t="str">
        <f>IF(O77="","",SUM(N77:O77))</f>
        <v/>
      </c>
      <c r="Q77" s="36" t="str">
        <f>IF(VLOOKUP($B77,'S 2 H BRUT'!$B$6:$J$130,8,FALSE)="","",(VLOOKUP($B77,'S 2 H BRUT'!$B$6:$J$130,8,FALSE)))</f>
        <v/>
      </c>
      <c r="R77" s="36" t="str">
        <f>IF(VLOOKUP($B77,'S 2 H NET'!$B$6:$J$130,8,FALSE)="","",(VLOOKUP($B77,'S 2 H NET'!$B$6:$J$130,8,FALSE)))</f>
        <v/>
      </c>
      <c r="S77" s="51" t="str">
        <f>IF(R77="","",SUM(Q77:R77))</f>
        <v/>
      </c>
      <c r="T77" s="36" t="str">
        <f>IF(VLOOKUP($B77,'S 2 H BRUT'!$B$6:$J$130,9,FALSE)="","",(VLOOKUP($B77,'S 2 H BRUT'!$B$6:$J$130,9,FALSE)))</f>
        <v/>
      </c>
      <c r="U77" s="36" t="str">
        <f>IF(VLOOKUP($B77,'S 2 H NET'!$B$6:$J$130,9,FALSE)="","",(VLOOKUP($B77,'S 2 H NET'!$B$6:$J$130,9,FALSE)))</f>
        <v/>
      </c>
      <c r="V77" s="51" t="str">
        <f>IF(U77="","",SUM(T77:U77))</f>
        <v/>
      </c>
      <c r="W77" s="36">
        <f>IF(VLOOKUP($B77,'S 2 H BRUT'!$B$6:$M$130,10,FALSE)="","",(VLOOKUP($B77,'S 2 H BRUT'!$B$6:$M$130,10,FALSE)))</f>
        <v>15</v>
      </c>
      <c r="X77" s="36">
        <f>IF(VLOOKUP($B77,'S 2 H NET'!$B$6:$M$130,10,FALSE)="","",(VLOOKUP($B77,'S 2 H NET'!$B$6:$M$130,10,FALSE)))</f>
        <v>32</v>
      </c>
      <c r="Y77" s="51">
        <f>IF(X77="","",SUM(W77:X77))</f>
        <v>47</v>
      </c>
      <c r="Z77" s="36">
        <f>IF(VLOOKUP($B77,'S 2 H BRUT'!$B$6:$L$130,11,FALSE)="","",(VLOOKUP($B77,'S 2 H BRUT'!$B$6:$L$130,11,FALSE)))</f>
        <v>13</v>
      </c>
      <c r="AA77" s="36">
        <f>IF(VLOOKUP($B77,'S 2 H NET'!$B$6:$L$130,11,FALSE)="","",(VLOOKUP($B77,'S 2 H NET'!$B$6:$L$130,11,FALSE)))</f>
        <v>25</v>
      </c>
      <c r="AB77" s="51">
        <f>IF(AA77="","",SUM(Z77:AA77))</f>
        <v>38</v>
      </c>
      <c r="AC77" s="36" t="str">
        <f>IF(VLOOKUP($B77,'S 2 H BRUT'!$B$6:$M$130,12,FALSE)="","",(VLOOKUP($B77,'S 2 H BRUT'!$B$6:$M$130,12,FALSE)))</f>
        <v/>
      </c>
      <c r="AD77" s="36" t="str">
        <f>IF(VLOOKUP($B77,'S 2 H NET'!$B$6:$M$130,12,FALSE)="","",(VLOOKUP($B77,'S 2 H NET'!$B$6:$M$130,12,FALSE)))</f>
        <v/>
      </c>
      <c r="AE77" s="51" t="str">
        <f>IF(AD77="","",SUM(AC77:AD77))</f>
        <v/>
      </c>
      <c r="AF77" s="36" t="str">
        <f>IF(VLOOKUP($B77,'S 2 H BRUT'!$B$6:$N$130,13,FALSE)="","",(VLOOKUP($B77,'S 2 H BRUT'!$B$6:$N$130,13,FALSE)))</f>
        <v/>
      </c>
      <c r="AG77" s="36" t="str">
        <f>IF(VLOOKUP($B77,'S 2 H NET'!$B$6:$N$130,13,FALSE)="","",(VLOOKUP($B77,'S 2 H NET'!$B$6:$N$130,13,FALSE)))</f>
        <v/>
      </c>
      <c r="AH77" s="51" t="str">
        <f>IF(AG77="","",SUM(AF77:AG77))</f>
        <v/>
      </c>
      <c r="AI77" s="51">
        <f>SUM(G77,J77,M77,P77,S77,V77,Y77,AB77,AE77,AH77)</f>
        <v>112</v>
      </c>
      <c r="AJ77" s="52">
        <f>+COUNT(G77,J77,M77,P77,S77,V77,Y77,AB77,AE77,AH77)</f>
        <v>3</v>
      </c>
      <c r="AK77" s="52">
        <f>IF(AJ77&lt;6,0,+SMALL(($G77,$J77,$M77,$P77,$S77,$V77,$Y77,$AB77,$AE77,$AH77),1))</f>
        <v>0</v>
      </c>
      <c r="AL77" s="52">
        <f>IF(AJ77&lt;7,0,+SMALL(($G77,$J77,$M77,$P77,$S77,$V77,$Y77,$AB77,$AE77,$AH77),2))</f>
        <v>0</v>
      </c>
      <c r="AM77" s="52">
        <f>IF(AJ77&lt;8,0,+SMALL(($G77,$J77,$M77,$P77,$S77,$V77,$Y77,$AB77,$AE77,$AH77),3))</f>
        <v>0</v>
      </c>
      <c r="AN77" s="52">
        <f>IF(AJ77&lt;9,0,+SMALL(($G77,$J77,$M77,$P77,$S77,$V77,$Y77,$AB77,$AE77,$AH77),4))</f>
        <v>0</v>
      </c>
      <c r="AO77" s="52">
        <f>AI77-AK77-AL77-AM77-AN77</f>
        <v>112</v>
      </c>
      <c r="AP77" s="20">
        <f>RANK(AO77,$AO$6:$AO$130,0)</f>
        <v>72</v>
      </c>
    </row>
    <row r="78" spans="2:42" ht="14.4">
      <c r="B78" s="48" t="s">
        <v>272</v>
      </c>
      <c r="C78" s="36"/>
      <c r="D78" s="44" t="s">
        <v>48</v>
      </c>
      <c r="E78" s="36">
        <f>IF(VLOOKUP($B78,'S 2 H BRUT'!$B$6:$E$130,4,FALSE)="","",(VLOOKUP($B78,'S 2 H BRUT'!$B$6:$E$130,4,FALSE)))</f>
        <v>10</v>
      </c>
      <c r="F78" s="36">
        <f>IF(VLOOKUP($B78,'S 2 H NET'!$B$6:E$130,4,FALSE)="","",(VLOOKUP($B78,'S 2 H NET'!$B$6:$E$130,4,FALSE)))</f>
        <v>26</v>
      </c>
      <c r="G78" s="51">
        <f>IF(F78="","",SUM(E78:F78))</f>
        <v>36</v>
      </c>
      <c r="H78" s="36">
        <f>IF(VLOOKUP($B78,'S 2 H BRUT'!$B$6:$F$130,5,FALSE)="","",(VLOOKUP($B78,'S 2 H BRUT'!$B$6:$F$130,5,FALSE)))</f>
        <v>7</v>
      </c>
      <c r="I78" s="36">
        <f>IF(VLOOKUP($B78,'S 2 H NET'!$B$6:$F$130,5,FALSE)="","",(VLOOKUP($B78,'S 2 H NET'!$B$6:$F$130,5,FALSE)))</f>
        <v>23</v>
      </c>
      <c r="J78" s="51">
        <f>IF(I78="","",SUM(H78:I78))</f>
        <v>30</v>
      </c>
      <c r="K78" s="36" t="str">
        <f>IF(VLOOKUP($B78,'S 2 H BRUT'!$B$6:$G$130,6,FALSE)="","",(VLOOKUP($B78,'S 2 H BRUT'!$B$6:$G$130,6,FALSE)))</f>
        <v/>
      </c>
      <c r="L78" s="36" t="str">
        <f>IF(VLOOKUP($B78,'S 2 H NET'!$B$6:$G$130,6,FALSE)="","",(VLOOKUP($B78,'S 2 H NET'!$B$6:$G$130,6,FALSE)))</f>
        <v/>
      </c>
      <c r="M78" s="51" t="str">
        <f>IF(L78="","",SUM(K78:L78))</f>
        <v/>
      </c>
      <c r="N78" s="36" t="str">
        <f>IF(VLOOKUP($B78,'S 2 H BRUT'!$B$6:$H$130,7,FALSE)="","",(VLOOKUP($B78,'S 2 H BRUT'!$B$6:$H$130,7,FALSE)))</f>
        <v/>
      </c>
      <c r="O78" s="36" t="str">
        <f>IF(VLOOKUP($B78,'S 2 H NET'!$B$6:$H$130,7,FALSE)="","",(VLOOKUP($B78,'S 2 H NET'!$B$6:$H$130,7,FALSE)))</f>
        <v/>
      </c>
      <c r="P78" s="51" t="str">
        <f>IF(O78="","",SUM(N78:O78))</f>
        <v/>
      </c>
      <c r="Q78" s="36" t="str">
        <f>IF(VLOOKUP($B78,'S 2 H BRUT'!$B$6:$J$130,8,FALSE)="","",(VLOOKUP($B78,'S 2 H BRUT'!$B$6:$J$130,8,FALSE)))</f>
        <v/>
      </c>
      <c r="R78" s="36" t="str">
        <f>IF(VLOOKUP($B78,'S 2 H NET'!$B$6:$J$130,8,FALSE)="","",(VLOOKUP($B78,'S 2 H NET'!$B$6:$J$130,8,FALSE)))</f>
        <v/>
      </c>
      <c r="S78" s="51" t="str">
        <f>IF(R78="","",SUM(Q78:R78))</f>
        <v/>
      </c>
      <c r="T78" s="36" t="str">
        <f>IF(VLOOKUP($B78,'S 2 H BRUT'!$B$6:$J$130,9,FALSE)="","",(VLOOKUP($B78,'S 2 H BRUT'!$B$6:$J$130,9,FALSE)))</f>
        <v/>
      </c>
      <c r="U78" s="36" t="str">
        <f>IF(VLOOKUP($B78,'S 2 H NET'!$B$6:$J$130,9,FALSE)="","",(VLOOKUP($B78,'S 2 H NET'!$B$6:$J$130,9,FALSE)))</f>
        <v/>
      </c>
      <c r="V78" s="51" t="str">
        <f>IF(U78="","",SUM(T78:U78))</f>
        <v/>
      </c>
      <c r="W78" s="36" t="str">
        <f>IF(VLOOKUP($B78,'S 2 H BRUT'!$B$6:$M$130,10,FALSE)="","",(VLOOKUP($B78,'S 2 H BRUT'!$B$6:$M$130,10,FALSE)))</f>
        <v/>
      </c>
      <c r="X78" s="36" t="str">
        <f>IF(VLOOKUP($B78,'S 2 H NET'!$B$6:$M$130,10,FALSE)="","",(VLOOKUP($B78,'S 2 H NET'!$B$6:$M$130,10,FALSE)))</f>
        <v/>
      </c>
      <c r="Y78" s="51" t="str">
        <f>IF(X78="","",SUM(W78:X78))</f>
        <v/>
      </c>
      <c r="Z78" s="36">
        <f>IF(VLOOKUP($B78,'S 2 H BRUT'!$B$6:$L$130,11,FALSE)="","",(VLOOKUP($B78,'S 2 H BRUT'!$B$6:$L$130,11,FALSE)))</f>
        <v>11</v>
      </c>
      <c r="AA78" s="36">
        <f>IF(VLOOKUP($B78,'S 2 H NET'!$B$6:$L$130,11,FALSE)="","",(VLOOKUP($B78,'S 2 H NET'!$B$6:$L$130,11,FALSE)))</f>
        <v>32</v>
      </c>
      <c r="AB78" s="51">
        <f>IF(AA78="","",SUM(Z78:AA78))</f>
        <v>43</v>
      </c>
      <c r="AC78" s="36" t="str">
        <f>IF(VLOOKUP($B78,'S 2 H BRUT'!$B$6:$M$130,12,FALSE)="","",(VLOOKUP($B78,'S 2 H BRUT'!$B$6:$M$130,12,FALSE)))</f>
        <v/>
      </c>
      <c r="AD78" s="36" t="str">
        <f>IF(VLOOKUP($B78,'S 2 H NET'!$B$6:$M$130,12,FALSE)="","",(VLOOKUP($B78,'S 2 H NET'!$B$6:$M$130,12,FALSE)))</f>
        <v/>
      </c>
      <c r="AE78" s="51" t="str">
        <f>IF(AD78="","",SUM(AC78:AD78))</f>
        <v/>
      </c>
      <c r="AF78" s="36" t="str">
        <f>IF(VLOOKUP($B78,'S 2 H BRUT'!$B$6:$N$130,13,FALSE)="","",(VLOOKUP($B78,'S 2 H BRUT'!$B$6:$N$130,13,FALSE)))</f>
        <v/>
      </c>
      <c r="AG78" s="36" t="str">
        <f>IF(VLOOKUP($B78,'S 2 H NET'!$B$6:$N$130,13,FALSE)="","",(VLOOKUP($B78,'S 2 H NET'!$B$6:$N$130,13,FALSE)))</f>
        <v/>
      </c>
      <c r="AH78" s="51" t="str">
        <f>IF(AG78="","",SUM(AF78:AG78))</f>
        <v/>
      </c>
      <c r="AI78" s="51">
        <f>SUM(G78,J78,M78,P78,S78,V78,Y78,AB78,AE78,AH78)</f>
        <v>109</v>
      </c>
      <c r="AJ78" s="52">
        <f>+COUNT(G78,J78,M78,P78,S78,V78,Y78,AB78,AE78,AH78)</f>
        <v>3</v>
      </c>
      <c r="AK78" s="52">
        <f>IF(AJ78&lt;6,0,+SMALL(($G78,$J78,$M78,$P78,$S78,$V78,$Y78,$AB78,$AE78,$AH78),1))</f>
        <v>0</v>
      </c>
      <c r="AL78" s="52">
        <f>IF(AJ78&lt;7,0,+SMALL(($G78,$J78,$M78,$P78,$S78,$V78,$Y78,$AB78,$AE78,$AH78),2))</f>
        <v>0</v>
      </c>
      <c r="AM78" s="52">
        <f>IF(AJ78&lt;8,0,+SMALL(($G78,$J78,$M78,$P78,$S78,$V78,$Y78,$AB78,$AE78,$AH78),3))</f>
        <v>0</v>
      </c>
      <c r="AN78" s="52">
        <f>IF(AJ78&lt;9,0,+SMALL(($G78,$J78,$M78,$P78,$S78,$V78,$Y78,$AB78,$AE78,$AH78),4))</f>
        <v>0</v>
      </c>
      <c r="AO78" s="52">
        <f>AI78-AK78-AL78-AM78-AN78</f>
        <v>109</v>
      </c>
      <c r="AP78" s="20">
        <f>RANK(AO78,$AO$6:$AO$130,0)</f>
        <v>73</v>
      </c>
    </row>
    <row r="79" spans="2:42" ht="14.4">
      <c r="B79" s="48" t="s">
        <v>277</v>
      </c>
      <c r="C79" s="36"/>
      <c r="D79" s="86" t="s">
        <v>181</v>
      </c>
      <c r="E79" s="36">
        <f>IF(VLOOKUP($B79,'S 2 H BRUT'!$B$6:$E$130,4,FALSE)="","",(VLOOKUP($B79,'S 2 H BRUT'!$B$6:$E$130,4,FALSE)))</f>
        <v>20</v>
      </c>
      <c r="F79" s="36">
        <f>IF(VLOOKUP($B79,'S 2 H NET'!$B$6:E$130,4,FALSE)="","",(VLOOKUP($B79,'S 2 H NET'!$B$6:$E$130,4,FALSE)))</f>
        <v>26</v>
      </c>
      <c r="G79" s="51">
        <f>IF(F79="","",SUM(E79:F79))</f>
        <v>46</v>
      </c>
      <c r="H79" s="36" t="str">
        <f>IF(VLOOKUP($B79,'S 2 H BRUT'!$B$6:$F$130,5,FALSE)="","",(VLOOKUP($B79,'S 2 H BRUT'!$B$6:$F$130,5,FALSE)))</f>
        <v/>
      </c>
      <c r="I79" s="36" t="str">
        <f>IF(VLOOKUP($B79,'S 2 H NET'!$B$6:$F$130,5,FALSE)="","",(VLOOKUP($B79,'S 2 H NET'!$B$6:$F$130,5,FALSE)))</f>
        <v/>
      </c>
      <c r="J79" s="51" t="str">
        <f>IF(I79="","",SUM(H79:I79))</f>
        <v/>
      </c>
      <c r="K79" s="36">
        <f>IF(VLOOKUP($B79,'S 2 H BRUT'!$B$6:$G$130,6,FALSE)="","",(VLOOKUP($B79,'S 2 H BRUT'!$B$6:$G$130,6,FALSE)))</f>
        <v>10</v>
      </c>
      <c r="L79" s="36">
        <f>IF(VLOOKUP($B79,'S 2 H NET'!$B$6:$G$130,6,FALSE)="","",(VLOOKUP($B79,'S 2 H NET'!$B$6:$G$130,6,FALSE)))</f>
        <v>18</v>
      </c>
      <c r="M79" s="51">
        <f>IF(L79="","",SUM(K79:L79))</f>
        <v>28</v>
      </c>
      <c r="N79" s="36">
        <f>IF(VLOOKUP($B79,'S 2 H BRUT'!$B$6:$H$130,7,FALSE)="","",(VLOOKUP($B79,'S 2 H BRUT'!$B$6:$H$130,7,FALSE)))</f>
        <v>13</v>
      </c>
      <c r="O79" s="36">
        <f>IF(VLOOKUP($B79,'S 2 H NET'!$B$6:$H$130,7,FALSE)="","",(VLOOKUP($B79,'S 2 H NET'!$B$6:$H$130,7,FALSE)))</f>
        <v>22</v>
      </c>
      <c r="P79" s="51">
        <f>IF(O79="","",SUM(N79:O79))</f>
        <v>35</v>
      </c>
      <c r="Q79" s="36" t="str">
        <f>IF(VLOOKUP($B79,'S 2 H BRUT'!$B$6:$J$130,8,FALSE)="","",(VLOOKUP($B79,'S 2 H BRUT'!$B$6:$J$130,8,FALSE)))</f>
        <v/>
      </c>
      <c r="R79" s="36" t="str">
        <f>IF(VLOOKUP($B79,'S 2 H NET'!$B$6:$J$130,8,FALSE)="","",(VLOOKUP($B79,'S 2 H NET'!$B$6:$J$130,8,FALSE)))</f>
        <v/>
      </c>
      <c r="S79" s="51" t="str">
        <f>IF(R79="","",SUM(Q79:R79))</f>
        <v/>
      </c>
      <c r="T79" s="36" t="str">
        <f>IF(VLOOKUP($B79,'S 2 H BRUT'!$B$6:$J$130,9,FALSE)="","",(VLOOKUP($B79,'S 2 H BRUT'!$B$6:$J$130,9,FALSE)))</f>
        <v/>
      </c>
      <c r="U79" s="36" t="str">
        <f>IF(VLOOKUP($B79,'S 2 H NET'!$B$6:$J$130,9,FALSE)="","",(VLOOKUP($B79,'S 2 H NET'!$B$6:$J$130,9,FALSE)))</f>
        <v/>
      </c>
      <c r="V79" s="51" t="str">
        <f>IF(U79="","",SUM(T79:U79))</f>
        <v/>
      </c>
      <c r="W79" s="36" t="str">
        <f>IF(VLOOKUP($B79,'S 2 H BRUT'!$B$6:$M$130,10,FALSE)="","",(VLOOKUP($B79,'S 2 H BRUT'!$B$6:$M$130,10,FALSE)))</f>
        <v/>
      </c>
      <c r="X79" s="36" t="str">
        <f>IF(VLOOKUP($B79,'S 2 H NET'!$B$6:$M$130,10,FALSE)="","",(VLOOKUP($B79,'S 2 H NET'!$B$6:$M$130,10,FALSE)))</f>
        <v/>
      </c>
      <c r="Y79" s="51" t="str">
        <f>IF(X79="","",SUM(W79:X79))</f>
        <v/>
      </c>
      <c r="Z79" s="36" t="str">
        <f>IF(VLOOKUP($B79,'S 2 H BRUT'!$B$6:$L$130,11,FALSE)="","",(VLOOKUP($B79,'S 2 H BRUT'!$B$6:$L$130,11,FALSE)))</f>
        <v/>
      </c>
      <c r="AA79" s="36" t="str">
        <f>IF(VLOOKUP($B79,'S 2 H NET'!$B$6:$L$130,11,FALSE)="","",(VLOOKUP($B79,'S 2 H NET'!$B$6:$L$130,11,FALSE)))</f>
        <v/>
      </c>
      <c r="AB79" s="51" t="str">
        <f>IF(AA79="","",SUM(Z79:AA79))</f>
        <v/>
      </c>
      <c r="AC79" s="36" t="str">
        <f>IF(VLOOKUP($B79,'S 2 H BRUT'!$B$6:$M$130,12,FALSE)="","",(VLOOKUP($B79,'S 2 H BRUT'!$B$6:$M$130,12,FALSE)))</f>
        <v/>
      </c>
      <c r="AD79" s="36" t="str">
        <f>IF(VLOOKUP($B79,'S 2 H NET'!$B$6:$M$130,12,FALSE)="","",(VLOOKUP($B79,'S 2 H NET'!$B$6:$M$130,12,FALSE)))</f>
        <v/>
      </c>
      <c r="AE79" s="51" t="str">
        <f>IF(AD79="","",SUM(AC79:AD79))</f>
        <v/>
      </c>
      <c r="AF79" s="36" t="str">
        <f>IF(VLOOKUP($B79,'S 2 H BRUT'!$B$6:$N$130,13,FALSE)="","",(VLOOKUP($B79,'S 2 H BRUT'!$B$6:$N$130,13,FALSE)))</f>
        <v/>
      </c>
      <c r="AG79" s="36" t="str">
        <f>IF(VLOOKUP($B79,'S 2 H NET'!$B$6:$N$130,13,FALSE)="","",(VLOOKUP($B79,'S 2 H NET'!$B$6:$N$130,13,FALSE)))</f>
        <v/>
      </c>
      <c r="AH79" s="51" t="str">
        <f>IF(AG79="","",SUM(AF79:AG79))</f>
        <v/>
      </c>
      <c r="AI79" s="51">
        <f>SUM(G79,J79,M79,P79,S79,V79,Y79,AB79,AE79,AH79)</f>
        <v>109</v>
      </c>
      <c r="AJ79" s="52">
        <f>+COUNT(G79,J79,M79,P79,S79,V79,Y79,AB79,AE79,AH79)</f>
        <v>3</v>
      </c>
      <c r="AK79" s="52">
        <f>IF(AJ79&lt;6,0,+SMALL(($G79,$J79,$M79,$P79,$S79,$V79,$Y79,$AB79,$AE79,$AH79),1))</f>
        <v>0</v>
      </c>
      <c r="AL79" s="52">
        <f>IF(AJ79&lt;7,0,+SMALL(($G79,$J79,$M79,$P79,$S79,$V79,$Y79,$AB79,$AE79,$AH79),2))</f>
        <v>0</v>
      </c>
      <c r="AM79" s="52">
        <f>IF(AJ79&lt;8,0,+SMALL(($G79,$J79,$M79,$P79,$S79,$V79,$Y79,$AB79,$AE79,$AH79),3))</f>
        <v>0</v>
      </c>
      <c r="AN79" s="52">
        <f>IF(AJ79&lt;9,0,+SMALL(($G79,$J79,$M79,$P79,$S79,$V79,$Y79,$AB79,$AE79,$AH79),4))</f>
        <v>0</v>
      </c>
      <c r="AO79" s="52">
        <f>AI79-AK79-AL79-AM79-AN79</f>
        <v>109</v>
      </c>
      <c r="AP79" s="20">
        <f>RANK(AO79,$AO$6:$AO$130,0)</f>
        <v>73</v>
      </c>
    </row>
    <row r="80" spans="2:42" ht="14.4">
      <c r="B80" s="129" t="s">
        <v>337</v>
      </c>
      <c r="C80" s="36"/>
      <c r="D80" s="44" t="s">
        <v>48</v>
      </c>
      <c r="E80" s="36" t="str">
        <f>IF(VLOOKUP($B80,'S 2 H BRUT'!$B$6:$E$130,4,FALSE)="","",(VLOOKUP($B80,'S 2 H BRUT'!$B$6:$E$130,4,FALSE)))</f>
        <v/>
      </c>
      <c r="F80" s="36" t="str">
        <f>IF(VLOOKUP($B80,'S 2 H NET'!$B$6:E$130,4,FALSE)="","",(VLOOKUP($B80,'S 2 H NET'!$B$6:$E$130,4,FALSE)))</f>
        <v/>
      </c>
      <c r="G80" s="51" t="str">
        <f>IF(F80="","",SUM(E80:F80))</f>
        <v/>
      </c>
      <c r="H80" s="36" t="str">
        <f>IF(VLOOKUP($B80,'S 2 H BRUT'!$B$6:$F$130,5,FALSE)="","",(VLOOKUP($B80,'S 2 H BRUT'!$B$6:$F$130,5,FALSE)))</f>
        <v/>
      </c>
      <c r="I80" s="36" t="str">
        <f>IF(VLOOKUP($B80,'S 2 H NET'!$B$6:$F$130,5,FALSE)="","",(VLOOKUP($B80,'S 2 H NET'!$B$6:$F$130,5,FALSE)))</f>
        <v/>
      </c>
      <c r="J80" s="51" t="str">
        <f>IF(I80="","",SUM(H80:I80))</f>
        <v/>
      </c>
      <c r="K80" s="36" t="str">
        <f>IF(VLOOKUP($B80,'S 2 H BRUT'!$B$6:$G$130,6,FALSE)="","",(VLOOKUP($B80,'S 2 H BRUT'!$B$6:$G$130,6,FALSE)))</f>
        <v/>
      </c>
      <c r="L80" s="36" t="str">
        <f>IF(VLOOKUP($B80,'S 2 H NET'!$B$6:$G$130,6,FALSE)="","",(VLOOKUP($B80,'S 2 H NET'!$B$6:$G$130,6,FALSE)))</f>
        <v/>
      </c>
      <c r="M80" s="51" t="str">
        <f>IF(L80="","",SUM(K80:L80))</f>
        <v/>
      </c>
      <c r="N80" s="36" t="str">
        <f>IF(VLOOKUP($B80,'S 2 H BRUT'!$B$6:$H$130,7,FALSE)="","",(VLOOKUP($B80,'S 2 H BRUT'!$B$6:$H$130,7,FALSE)))</f>
        <v/>
      </c>
      <c r="O80" s="36" t="str">
        <f>IF(VLOOKUP($B80,'S 2 H NET'!$B$6:$H$130,7,FALSE)="","",(VLOOKUP($B80,'S 2 H NET'!$B$6:$H$130,7,FALSE)))</f>
        <v/>
      </c>
      <c r="P80" s="51" t="str">
        <f>IF(O80="","",SUM(N80:O80))</f>
        <v/>
      </c>
      <c r="Q80" s="36">
        <f>IF(VLOOKUP($B80,'S 2 H BRUT'!$B$6:$J$130,8,FALSE)="","",(VLOOKUP($B80,'S 2 H BRUT'!$B$6:$J$130,8,FALSE)))</f>
        <v>19</v>
      </c>
      <c r="R80" s="36">
        <f>IF(VLOOKUP($B80,'S 2 H NET'!$B$6:$J$130,8,FALSE)="","",(VLOOKUP($B80,'S 2 H NET'!$B$6:$J$130,8,FALSE)))</f>
        <v>32</v>
      </c>
      <c r="S80" s="51">
        <f>IF(R80="","",SUM(Q80:R80))</f>
        <v>51</v>
      </c>
      <c r="T80" s="36" t="str">
        <f>IF(VLOOKUP($B80,'S 2 H BRUT'!$B$6:$J$130,9,FALSE)="","",(VLOOKUP($B80,'S 2 H BRUT'!$B$6:$J$130,9,FALSE)))</f>
        <v/>
      </c>
      <c r="U80" s="36" t="str">
        <f>IF(VLOOKUP($B80,'S 2 H NET'!$B$6:$J$130,9,FALSE)="","",(VLOOKUP($B80,'S 2 H NET'!$B$6:$J$130,9,FALSE)))</f>
        <v/>
      </c>
      <c r="V80" s="51" t="str">
        <f>IF(U80="","",SUM(T80:U80))</f>
        <v/>
      </c>
      <c r="W80" s="36" t="str">
        <f>IF(VLOOKUP($B80,'S 2 H BRUT'!$B$6:$M$130,10,FALSE)="","",(VLOOKUP($B80,'S 2 H BRUT'!$B$6:$M$130,10,FALSE)))</f>
        <v/>
      </c>
      <c r="X80" s="36" t="str">
        <f>IF(VLOOKUP($B80,'S 2 H NET'!$B$6:$M$130,10,FALSE)="","",(VLOOKUP($B80,'S 2 H NET'!$B$6:$M$130,10,FALSE)))</f>
        <v/>
      </c>
      <c r="Y80" s="51" t="str">
        <f>IF(X80="","",SUM(W80:X80))</f>
        <v/>
      </c>
      <c r="Z80" s="36">
        <f>IF(VLOOKUP($B80,'S 2 H BRUT'!$B$6:$L$130,11,FALSE)="","",(VLOOKUP($B80,'S 2 H BRUT'!$B$6:$L$130,11,FALSE)))</f>
        <v>20</v>
      </c>
      <c r="AA80" s="36">
        <f>IF(VLOOKUP($B80,'S 2 H NET'!$B$6:$L$130,11,FALSE)="","",(VLOOKUP($B80,'S 2 H NET'!$B$6:$L$130,11,FALSE)))</f>
        <v>37</v>
      </c>
      <c r="AB80" s="51">
        <f>IF(AA80="","",SUM(Z80:AA80))</f>
        <v>57</v>
      </c>
      <c r="AC80" s="36" t="str">
        <f>IF(VLOOKUP($B80,'S 2 H BRUT'!$B$6:$M$130,12,FALSE)="","",(VLOOKUP($B80,'S 2 H BRUT'!$B$6:$M$130,12,FALSE)))</f>
        <v/>
      </c>
      <c r="AD80" s="36" t="str">
        <f>IF(VLOOKUP($B80,'S 2 H NET'!$B$6:$M$130,12,FALSE)="","",(VLOOKUP($B80,'S 2 H NET'!$B$6:$M$130,12,FALSE)))</f>
        <v/>
      </c>
      <c r="AE80" s="51" t="str">
        <f>IF(AD80="","",SUM(AC80:AD80))</f>
        <v/>
      </c>
      <c r="AF80" s="36" t="str">
        <f>IF(VLOOKUP($B80,'S 2 H BRUT'!$B$6:$N$130,13,FALSE)="","",(VLOOKUP($B80,'S 2 H BRUT'!$B$6:$N$130,13,FALSE)))</f>
        <v/>
      </c>
      <c r="AG80" s="36" t="str">
        <f>IF(VLOOKUP($B80,'S 2 H NET'!$B$6:$N$130,13,FALSE)="","",(VLOOKUP($B80,'S 2 H NET'!$B$6:$N$130,13,FALSE)))</f>
        <v/>
      </c>
      <c r="AH80" s="51" t="str">
        <f>IF(AG80="","",SUM(AF80:AG80))</f>
        <v/>
      </c>
      <c r="AI80" s="51">
        <f>SUM(G80,J80,M80,P80,S80,V80,Y80,AB80,AE80,AH80)</f>
        <v>108</v>
      </c>
      <c r="AJ80" s="52">
        <f>+COUNT(G80,J80,M80,P80,S80,V80,Y80,AB80,AE80,AH80)</f>
        <v>2</v>
      </c>
      <c r="AK80" s="52">
        <f>IF(AJ80&lt;6,0,+SMALL(($G80,$J80,$M80,$P80,$S80,$V80,$Y80,$AB80,$AE80,$AH80),1))</f>
        <v>0</v>
      </c>
      <c r="AL80" s="52">
        <f>IF(AJ80&lt;7,0,+SMALL(($G80,$J80,$M80,$P80,$S80,$V80,$Y80,$AB80,$AE80,$AH80),2))</f>
        <v>0</v>
      </c>
      <c r="AM80" s="52">
        <f>IF(AJ80&lt;8,0,+SMALL(($G80,$J80,$M80,$P80,$S80,$V80,$Y80,$AB80,$AE80,$AH80),3))</f>
        <v>0</v>
      </c>
      <c r="AN80" s="52">
        <f>IF(AJ80&lt;9,0,+SMALL(($G80,$J80,$M80,$P80,$S80,$V80,$Y80,$AB80,$AE80,$AH80),4))</f>
        <v>0</v>
      </c>
      <c r="AO80" s="52">
        <f>AI80-AK80-AL80-AM80-AN80</f>
        <v>108</v>
      </c>
      <c r="AP80" s="20">
        <f>RANK(AO80,$AO$6:$AO$130,0)</f>
        <v>75</v>
      </c>
    </row>
    <row r="81" spans="2:42" ht="14.4">
      <c r="B81" s="48" t="s">
        <v>26</v>
      </c>
      <c r="C81" s="49"/>
      <c r="D81" s="75" t="s">
        <v>109</v>
      </c>
      <c r="E81" s="36">
        <f>IF(VLOOKUP($B81,'S 2 H BRUT'!$B$6:$E$130,4,FALSE)="","",(VLOOKUP($B81,'S 2 H BRUT'!$B$6:$E$130,4,FALSE)))</f>
        <v>7</v>
      </c>
      <c r="F81" s="36">
        <f>IF(VLOOKUP($B81,'S 2 H NET'!$B$6:E$130,4,FALSE)="","",(VLOOKUP($B81,'S 2 H NET'!$B$6:$E$130,4,FALSE)))</f>
        <v>28</v>
      </c>
      <c r="G81" s="51">
        <f>IF(F81="","",SUM(E81:F81))</f>
        <v>35</v>
      </c>
      <c r="H81" s="36">
        <f>IF(VLOOKUP($B81,'S 2 H BRUT'!$B$6:$F$130,5,FALSE)="","",(VLOOKUP($B81,'S 2 H BRUT'!$B$6:$F$130,5,FALSE)))</f>
        <v>4</v>
      </c>
      <c r="I81" s="36">
        <f>IF(VLOOKUP($B81,'S 2 H NET'!$B$6:$F$130,5,FALSE)="","",(VLOOKUP($B81,'S 2 H NET'!$B$6:$F$130,5,FALSE)))</f>
        <v>23</v>
      </c>
      <c r="J81" s="51">
        <f>IF(I81="","",SUM(H81:I81))</f>
        <v>27</v>
      </c>
      <c r="K81" s="36">
        <f>IF(VLOOKUP($B81,'S 2 H BRUT'!$B$6:$G$130,6,FALSE)="","",(VLOOKUP($B81,'S 2 H BRUT'!$B$6:$G$130,6,FALSE)))</f>
        <v>11</v>
      </c>
      <c r="L81" s="36">
        <f>IF(VLOOKUP($B81,'S 2 H NET'!$B$6:$G$130,6,FALSE)="","",(VLOOKUP($B81,'S 2 H NET'!$B$6:$G$130,6,FALSE)))</f>
        <v>32</v>
      </c>
      <c r="M81" s="51">
        <f>IF(L81="","",SUM(K81:L81))</f>
        <v>43</v>
      </c>
      <c r="N81" s="36" t="str">
        <f>IF(VLOOKUP($B81,'S 2 H BRUT'!$B$6:$H$130,7,FALSE)="","",(VLOOKUP($B81,'S 2 H BRUT'!$B$6:$H$130,7,FALSE)))</f>
        <v/>
      </c>
      <c r="O81" s="36" t="str">
        <f>IF(VLOOKUP($B81,'S 2 H NET'!$B$6:$H$130,7,FALSE)="","",(VLOOKUP($B81,'S 2 H NET'!$B$6:$H$130,7,FALSE)))</f>
        <v/>
      </c>
      <c r="P81" s="51" t="str">
        <f>IF(O81="","",SUM(N81:O81))</f>
        <v/>
      </c>
      <c r="Q81" s="36" t="str">
        <f>IF(VLOOKUP($B81,'S 2 H BRUT'!$B$6:$J$130,8,FALSE)="","",(VLOOKUP($B81,'S 2 H BRUT'!$B$6:$J$130,8,FALSE)))</f>
        <v/>
      </c>
      <c r="R81" s="36" t="str">
        <f>IF(VLOOKUP($B81,'S 2 H NET'!$B$6:$J$130,8,FALSE)="","",(VLOOKUP($B81,'S 2 H NET'!$B$6:$J$130,8,FALSE)))</f>
        <v/>
      </c>
      <c r="S81" s="51" t="str">
        <f>IF(R81="","",SUM(Q81:R81))</f>
        <v/>
      </c>
      <c r="T81" s="36" t="str">
        <f>IF(VLOOKUP($B81,'S 2 H BRUT'!$B$6:$J$130,9,FALSE)="","",(VLOOKUP($B81,'S 2 H BRUT'!$B$6:$J$130,9,FALSE)))</f>
        <v/>
      </c>
      <c r="U81" s="36" t="str">
        <f>IF(VLOOKUP($B81,'S 2 H NET'!$B$6:$J$130,9,FALSE)="","",(VLOOKUP($B81,'S 2 H NET'!$B$6:$J$130,9,FALSE)))</f>
        <v/>
      </c>
      <c r="V81" s="51" t="str">
        <f>IF(U81="","",SUM(T81:U81))</f>
        <v/>
      </c>
      <c r="W81" s="36" t="str">
        <f>IF(VLOOKUP($B81,'S 2 H BRUT'!$B$6:$M$130,10,FALSE)="","",(VLOOKUP($B81,'S 2 H BRUT'!$B$6:$M$130,10,FALSE)))</f>
        <v/>
      </c>
      <c r="X81" s="36" t="str">
        <f>IF(VLOOKUP($B81,'S 2 H NET'!$B$6:$M$130,10,FALSE)="","",(VLOOKUP($B81,'S 2 H NET'!$B$6:$M$130,10,FALSE)))</f>
        <v/>
      </c>
      <c r="Y81" s="51" t="str">
        <f>IF(X81="","",SUM(W81:X81))</f>
        <v/>
      </c>
      <c r="Z81" s="36" t="str">
        <f>IF(VLOOKUP($B81,'S 2 H BRUT'!$B$6:$L$130,11,FALSE)="","",(VLOOKUP($B81,'S 2 H BRUT'!$B$6:$L$130,11,FALSE)))</f>
        <v/>
      </c>
      <c r="AA81" s="36" t="str">
        <f>IF(VLOOKUP($B81,'S 2 H NET'!$B$6:$L$130,11,FALSE)="","",(VLOOKUP($B81,'S 2 H NET'!$B$6:$L$130,11,FALSE)))</f>
        <v/>
      </c>
      <c r="AB81" s="51" t="str">
        <f>IF(AA81="","",SUM(Z81:AA81))</f>
        <v/>
      </c>
      <c r="AC81" s="36" t="str">
        <f>IF(VLOOKUP($B81,'S 2 H BRUT'!$B$6:$M$130,12,FALSE)="","",(VLOOKUP($B81,'S 2 H BRUT'!$B$6:$M$130,12,FALSE)))</f>
        <v/>
      </c>
      <c r="AD81" s="36" t="str">
        <f>IF(VLOOKUP($B81,'S 2 H NET'!$B$6:$M$130,12,FALSE)="","",(VLOOKUP($B81,'S 2 H NET'!$B$6:$M$130,12,FALSE)))</f>
        <v/>
      </c>
      <c r="AE81" s="51" t="str">
        <f>IF(AD81="","",SUM(AC81:AD81))</f>
        <v/>
      </c>
      <c r="AF81" s="36" t="str">
        <f>IF(VLOOKUP($B81,'S 2 H BRUT'!$B$6:$N$130,13,FALSE)="","",(VLOOKUP($B81,'S 2 H BRUT'!$B$6:$N$130,13,FALSE)))</f>
        <v/>
      </c>
      <c r="AG81" s="36" t="str">
        <f>IF(VLOOKUP($B81,'S 2 H NET'!$B$6:$N$130,13,FALSE)="","",(VLOOKUP($B81,'S 2 H NET'!$B$6:$N$130,13,FALSE)))</f>
        <v/>
      </c>
      <c r="AH81" s="51" t="str">
        <f>IF(AG81="","",SUM(AF81:AG81))</f>
        <v/>
      </c>
      <c r="AI81" s="51">
        <f>SUM(G81,J81,M81,P81,S81,V81,Y81,AB81,AE81,AH81)</f>
        <v>105</v>
      </c>
      <c r="AJ81" s="52">
        <f>+COUNT(G81,J81,M81,P81,S81,V81,Y81,AB81,AE81,AH81)</f>
        <v>3</v>
      </c>
      <c r="AK81" s="52">
        <f>IF(AJ81&lt;6,0,+SMALL(($G81,$J81,$M81,$P81,$S81,$V81,$Y81,$AB81,$AE81,$AH81),1))</f>
        <v>0</v>
      </c>
      <c r="AL81" s="52">
        <f>IF(AJ81&lt;7,0,+SMALL(($G81,$J81,$M81,$P81,$S81,$V81,$Y81,$AB81,$AE81,$AH81),2))</f>
        <v>0</v>
      </c>
      <c r="AM81" s="52">
        <f>IF(AJ81&lt;8,0,+SMALL(($G81,$J81,$M81,$P81,$S81,$V81,$Y81,$AB81,$AE81,$AH81),3))</f>
        <v>0</v>
      </c>
      <c r="AN81" s="52">
        <f>IF(AJ81&lt;9,0,+SMALL(($G81,$J81,$M81,$P81,$S81,$V81,$Y81,$AB81,$AE81,$AH81),4))</f>
        <v>0</v>
      </c>
      <c r="AO81" s="52">
        <f>AI81-AK81-AL81-AM81-AN81</f>
        <v>105</v>
      </c>
      <c r="AP81" s="20">
        <f>RANK(AO81,$AO$6:$AO$130,0)</f>
        <v>76</v>
      </c>
    </row>
    <row r="82" spans="2:42" ht="14.4">
      <c r="B82" s="48" t="s">
        <v>299</v>
      </c>
      <c r="C82" s="36"/>
      <c r="D82" s="86" t="s">
        <v>181</v>
      </c>
      <c r="E82" s="36" t="str">
        <f>IF(VLOOKUP($B82,'S 2 H BRUT'!$B$6:$E$130,4,FALSE)="","",(VLOOKUP($B82,'S 2 H BRUT'!$B$6:$E$130,4,FALSE)))</f>
        <v/>
      </c>
      <c r="F82" s="36" t="str">
        <f>IF(VLOOKUP($B82,'S 2 H NET'!$B$6:E$130,4,FALSE)="","",(VLOOKUP($B82,'S 2 H NET'!$B$6:$E$130,4,FALSE)))</f>
        <v/>
      </c>
      <c r="G82" s="51" t="str">
        <f>IF(F82="","",SUM(E82:F82))</f>
        <v/>
      </c>
      <c r="H82" s="36" t="str">
        <f>IF(VLOOKUP($B82,'S 2 H BRUT'!$B$6:$F$130,5,FALSE)="","",(VLOOKUP($B82,'S 2 H BRUT'!$B$6:$F$130,5,FALSE)))</f>
        <v/>
      </c>
      <c r="I82" s="36" t="str">
        <f>IF(VLOOKUP($B82,'S 2 H NET'!$B$6:$F$130,5,FALSE)="","",(VLOOKUP($B82,'S 2 H NET'!$B$6:$F$130,5,FALSE)))</f>
        <v/>
      </c>
      <c r="J82" s="51" t="str">
        <f>IF(I82="","",SUM(H82:I82))</f>
        <v/>
      </c>
      <c r="K82" s="36">
        <f>IF(VLOOKUP($B82,'S 2 H BRUT'!$B$6:$G$130,6,FALSE)="","",(VLOOKUP($B82,'S 2 H BRUT'!$B$6:$G$130,6,FALSE)))</f>
        <v>12</v>
      </c>
      <c r="L82" s="36">
        <f>IF(VLOOKUP($B82,'S 2 H NET'!$B$6:$G$130,6,FALSE)="","",(VLOOKUP($B82,'S 2 H NET'!$B$6:$G$130,6,FALSE)))</f>
        <v>23</v>
      </c>
      <c r="M82" s="51">
        <f>IF(L82="","",SUM(K82:L82))</f>
        <v>35</v>
      </c>
      <c r="N82" s="36">
        <f>IF(VLOOKUP($B82,'S 2 H BRUT'!$B$6:$H$130,7,FALSE)="","",(VLOOKUP($B82,'S 2 H BRUT'!$B$6:$H$130,7,FALSE)))</f>
        <v>14</v>
      </c>
      <c r="O82" s="36">
        <f>IF(VLOOKUP($B82,'S 2 H NET'!$B$6:$H$130,7,FALSE)="","",(VLOOKUP($B82,'S 2 H NET'!$B$6:$H$130,7,FALSE)))</f>
        <v>29</v>
      </c>
      <c r="P82" s="51">
        <f>IF(O82="","",SUM(N82:O82))</f>
        <v>43</v>
      </c>
      <c r="Q82" s="36" t="str">
        <f>IF(VLOOKUP($B82,'S 2 H BRUT'!$B$6:$J$130,8,FALSE)="","",(VLOOKUP($B82,'S 2 H BRUT'!$B$6:$J$130,8,FALSE)))</f>
        <v/>
      </c>
      <c r="R82" s="36" t="str">
        <f>IF(VLOOKUP($B82,'S 2 H NET'!$B$6:$J$130,8,FALSE)="","",(VLOOKUP($B82,'S 2 H NET'!$B$6:$J$130,8,FALSE)))</f>
        <v/>
      </c>
      <c r="S82" s="51" t="str">
        <f>IF(R82="","",SUM(Q82:R82))</f>
        <v/>
      </c>
      <c r="T82" s="36" t="str">
        <f>IF(VLOOKUP($B82,'S 2 H BRUT'!$B$6:$J$130,9,FALSE)="","",(VLOOKUP($B82,'S 2 H BRUT'!$B$6:$J$130,9,FALSE)))</f>
        <v/>
      </c>
      <c r="U82" s="36" t="str">
        <f>IF(VLOOKUP($B82,'S 2 H NET'!$B$6:$J$130,9,FALSE)="","",(VLOOKUP($B82,'S 2 H NET'!$B$6:$J$130,9,FALSE)))</f>
        <v/>
      </c>
      <c r="V82" s="51" t="str">
        <f>IF(U82="","",SUM(T82:U82))</f>
        <v/>
      </c>
      <c r="W82" s="36" t="str">
        <f>IF(VLOOKUP($B82,'S 2 H BRUT'!$B$6:$M$130,10,FALSE)="","",(VLOOKUP($B82,'S 2 H BRUT'!$B$6:$M$130,10,FALSE)))</f>
        <v/>
      </c>
      <c r="X82" s="36" t="str">
        <f>IF(VLOOKUP($B82,'S 2 H NET'!$B$6:$M$130,10,FALSE)="","",(VLOOKUP($B82,'S 2 H NET'!$B$6:$M$130,10,FALSE)))</f>
        <v/>
      </c>
      <c r="Y82" s="51" t="str">
        <f>IF(X82="","",SUM(W82:X82))</f>
        <v/>
      </c>
      <c r="Z82" s="36" t="str">
        <f>IF(VLOOKUP($B82,'S 2 H BRUT'!$B$6:$L$130,11,FALSE)="","",(VLOOKUP($B82,'S 2 H BRUT'!$B$6:$L$130,11,FALSE)))</f>
        <v/>
      </c>
      <c r="AA82" s="36" t="str">
        <f>IF(VLOOKUP($B82,'S 2 H NET'!$B$6:$L$130,11,FALSE)="","",(VLOOKUP($B82,'S 2 H NET'!$B$6:$L$130,11,FALSE)))</f>
        <v/>
      </c>
      <c r="AB82" s="51" t="str">
        <f>IF(AA82="","",SUM(Z82:AA82))</f>
        <v/>
      </c>
      <c r="AC82" s="36">
        <f>IF(VLOOKUP($B82,'S 2 H BRUT'!$B$6:$M$130,12,FALSE)="","",(VLOOKUP($B82,'S 2 H BRUT'!$B$6:$M$130,12,FALSE)))</f>
        <v>10</v>
      </c>
      <c r="AD82" s="36">
        <f>IF(VLOOKUP($B82,'S 2 H NET'!$B$6:$M$130,12,FALSE)="","",(VLOOKUP($B82,'S 2 H NET'!$B$6:$M$130,12,FALSE)))</f>
        <v>16</v>
      </c>
      <c r="AE82" s="51">
        <f>IF(AD82="","",SUM(AC82:AD82))</f>
        <v>26</v>
      </c>
      <c r="AF82" s="36" t="str">
        <f>IF(VLOOKUP($B82,'S 2 H BRUT'!$B$6:$N$130,13,FALSE)="","",(VLOOKUP($B82,'S 2 H BRUT'!$B$6:$N$130,13,FALSE)))</f>
        <v/>
      </c>
      <c r="AG82" s="36" t="str">
        <f>IF(VLOOKUP($B82,'S 2 H NET'!$B$6:$N$130,13,FALSE)="","",(VLOOKUP($B82,'S 2 H NET'!$B$6:$N$130,13,FALSE)))</f>
        <v/>
      </c>
      <c r="AH82" s="51" t="str">
        <f>IF(AG82="","",SUM(AF82:AG82))</f>
        <v/>
      </c>
      <c r="AI82" s="51">
        <f>SUM(G82,J82,M82,P82,S82,V82,Y82,AB82,AE82,AH82)</f>
        <v>104</v>
      </c>
      <c r="AJ82" s="52">
        <f>+COUNT(G82,J82,M82,P82,S82,V82,Y82,AB82,AE82,AH82)</f>
        <v>3</v>
      </c>
      <c r="AK82" s="52">
        <f>IF(AJ82&lt;6,0,+SMALL(($G82,$J82,$M82,$P82,$S82,$V82,$Y82,$AB82,$AE82,$AH82),1))</f>
        <v>0</v>
      </c>
      <c r="AL82" s="52">
        <f>IF(AJ82&lt;7,0,+SMALL(($G82,$J82,$M82,$P82,$S82,$V82,$Y82,$AB82,$AE82,$AH82),2))</f>
        <v>0</v>
      </c>
      <c r="AM82" s="52">
        <f>IF(AJ82&lt;8,0,+SMALL(($G82,$J82,$M82,$P82,$S82,$V82,$Y82,$AB82,$AE82,$AH82),3))</f>
        <v>0</v>
      </c>
      <c r="AN82" s="52">
        <f>IF(AJ82&lt;9,0,+SMALL(($G82,$J82,$M82,$P82,$S82,$V82,$Y82,$AB82,$AE82,$AH82),4))</f>
        <v>0</v>
      </c>
      <c r="AO82" s="52">
        <f>AI82-AK82-AL82-AM82-AN82</f>
        <v>104</v>
      </c>
      <c r="AP82" s="20">
        <f>RANK(AO82,$AO$6:$AO$130,0)</f>
        <v>77</v>
      </c>
    </row>
    <row r="83" spans="2:42" ht="14.4">
      <c r="B83" s="48" t="s">
        <v>200</v>
      </c>
      <c r="C83" s="49"/>
      <c r="D83" s="75" t="s">
        <v>109</v>
      </c>
      <c r="E83" s="36" t="str">
        <f>IF(VLOOKUP($B83,'S 2 H BRUT'!$B$6:$E$130,4,FALSE)="","",(VLOOKUP($B83,'S 2 H BRUT'!$B$6:$E$130,4,FALSE)))</f>
        <v/>
      </c>
      <c r="F83" s="36" t="str">
        <f>IF(VLOOKUP($B83,'S 2 H NET'!$B$6:E$130,4,FALSE)="","",(VLOOKUP($B83,'S 2 H NET'!$B$6:$E$130,4,FALSE)))</f>
        <v/>
      </c>
      <c r="G83" s="51" t="str">
        <f>IF(F83="","",SUM(E83:F83))</f>
        <v/>
      </c>
      <c r="H83" s="36">
        <f>IF(VLOOKUP($B83,'S 2 H BRUT'!$B$6:$F$130,5,FALSE)="","",(VLOOKUP($B83,'S 2 H BRUT'!$B$6:$F$130,5,FALSE)))</f>
        <v>18</v>
      </c>
      <c r="I83" s="36">
        <f>IF(VLOOKUP($B83,'S 2 H NET'!$B$6:$F$130,5,FALSE)="","",(VLOOKUP($B83,'S 2 H NET'!$B$6:$F$130,5,FALSE)))</f>
        <v>36</v>
      </c>
      <c r="J83" s="51">
        <f>IF(I83="","",SUM(H83:I83))</f>
        <v>54</v>
      </c>
      <c r="K83" s="36" t="str">
        <f>IF(VLOOKUP($B83,'S 2 H BRUT'!$B$6:$G$130,6,FALSE)="","",(VLOOKUP($B83,'S 2 H BRUT'!$B$6:$G$130,6,FALSE)))</f>
        <v/>
      </c>
      <c r="L83" s="36" t="str">
        <f>IF(VLOOKUP($B83,'S 2 H NET'!$B$6:$G$130,6,FALSE)="","",(VLOOKUP($B83,'S 2 H NET'!$B$6:$G$130,6,FALSE)))</f>
        <v/>
      </c>
      <c r="M83" s="51" t="str">
        <f>IF(L83="","",SUM(K83:L83))</f>
        <v/>
      </c>
      <c r="N83" s="36" t="str">
        <f>IF(VLOOKUP($B83,'S 2 H BRUT'!$B$6:$H$130,7,FALSE)="","",(VLOOKUP($B83,'S 2 H BRUT'!$B$6:$H$130,7,FALSE)))</f>
        <v/>
      </c>
      <c r="O83" s="36" t="str">
        <f>IF(VLOOKUP($B83,'S 2 H NET'!$B$6:$H$130,7,FALSE)="","",(VLOOKUP($B83,'S 2 H NET'!$B$6:$H$130,7,FALSE)))</f>
        <v/>
      </c>
      <c r="P83" s="51" t="str">
        <f>IF(O83="","",SUM(N83:O83))</f>
        <v/>
      </c>
      <c r="Q83" s="36">
        <f>IF(VLOOKUP($B83,'S 2 H BRUT'!$B$6:$J$130,8,FALSE)="","",(VLOOKUP($B83,'S 2 H BRUT'!$B$6:$J$130,8,FALSE)))</f>
        <v>14</v>
      </c>
      <c r="R83" s="36">
        <f>IF(VLOOKUP($B83,'S 2 H NET'!$B$6:$J$130,8,FALSE)="","",(VLOOKUP($B83,'S 2 H NET'!$B$6:$J$130,8,FALSE)))</f>
        <v>33</v>
      </c>
      <c r="S83" s="51">
        <f>IF(R83="","",SUM(Q83:R83))</f>
        <v>47</v>
      </c>
      <c r="T83" s="36" t="str">
        <f>IF(VLOOKUP($B83,'S 2 H BRUT'!$B$6:$J$130,9,FALSE)="","",(VLOOKUP($B83,'S 2 H BRUT'!$B$6:$J$130,9,FALSE)))</f>
        <v/>
      </c>
      <c r="U83" s="36" t="str">
        <f>IF(VLOOKUP($B83,'S 2 H NET'!$B$6:$J$130,9,FALSE)="","",(VLOOKUP($B83,'S 2 H NET'!$B$6:$J$130,9,FALSE)))</f>
        <v/>
      </c>
      <c r="V83" s="51" t="str">
        <f>IF(U83="","",SUM(T83:U83))</f>
        <v/>
      </c>
      <c r="W83" s="36" t="str">
        <f>IF(VLOOKUP($B83,'S 2 H BRUT'!$B$6:$M$130,10,FALSE)="","",(VLOOKUP($B83,'S 2 H BRUT'!$B$6:$M$130,10,FALSE)))</f>
        <v/>
      </c>
      <c r="X83" s="36" t="str">
        <f>IF(VLOOKUP($B83,'S 2 H NET'!$B$6:$M$130,10,FALSE)="","",(VLOOKUP($B83,'S 2 H NET'!$B$6:$M$130,10,FALSE)))</f>
        <v/>
      </c>
      <c r="Y83" s="51" t="str">
        <f>IF(X83="","",SUM(W83:X83))</f>
        <v/>
      </c>
      <c r="Z83" s="36" t="str">
        <f>IF(VLOOKUP($B83,'S 2 H BRUT'!$B$6:$L$130,11,FALSE)="","",(VLOOKUP($B83,'S 2 H BRUT'!$B$6:$L$130,11,FALSE)))</f>
        <v/>
      </c>
      <c r="AA83" s="36" t="str">
        <f>IF(VLOOKUP($B83,'S 2 H NET'!$B$6:$L$130,11,FALSE)="","",(VLOOKUP($B83,'S 2 H NET'!$B$6:$L$130,11,FALSE)))</f>
        <v/>
      </c>
      <c r="AB83" s="51" t="str">
        <f>IF(AA83="","",SUM(Z83:AA83))</f>
        <v/>
      </c>
      <c r="AC83" s="36" t="str">
        <f>IF(VLOOKUP($B83,'S 2 H BRUT'!$B$6:$M$130,12,FALSE)="","",(VLOOKUP($B83,'S 2 H BRUT'!$B$6:$M$130,12,FALSE)))</f>
        <v/>
      </c>
      <c r="AD83" s="36" t="str">
        <f>IF(VLOOKUP($B83,'S 2 H NET'!$B$6:$M$130,12,FALSE)="","",(VLOOKUP($B83,'S 2 H NET'!$B$6:$M$130,12,FALSE)))</f>
        <v/>
      </c>
      <c r="AE83" s="51" t="str">
        <f>IF(AD83="","",SUM(AC83:AD83))</f>
        <v/>
      </c>
      <c r="AF83" s="36" t="str">
        <f>IF(VLOOKUP($B83,'S 2 H BRUT'!$B$6:$N$130,13,FALSE)="","",(VLOOKUP($B83,'S 2 H BRUT'!$B$6:$N$130,13,FALSE)))</f>
        <v/>
      </c>
      <c r="AG83" s="36" t="str">
        <f>IF(VLOOKUP($B83,'S 2 H NET'!$B$6:$N$130,13,FALSE)="","",(VLOOKUP($B83,'S 2 H NET'!$B$6:$N$130,13,FALSE)))</f>
        <v/>
      </c>
      <c r="AH83" s="51" t="str">
        <f>IF(AG83="","",SUM(AF83:AG83))</f>
        <v/>
      </c>
      <c r="AI83" s="51">
        <f>SUM(G83,J83,M83,P83,S83,V83,Y83,AB83,AE83,AH83)</f>
        <v>101</v>
      </c>
      <c r="AJ83" s="52">
        <f>+COUNT(G83,J83,M83,P83,S83,V83,Y83,AB83,AE83,AH83)</f>
        <v>2</v>
      </c>
      <c r="AK83" s="52">
        <f>IF(AJ83&lt;6,0,+SMALL(($G83,$J83,$M83,$P83,$S83,$V83,$Y83,$AB83,$AE83,$AH83),1))</f>
        <v>0</v>
      </c>
      <c r="AL83" s="52">
        <f>IF(AJ83&lt;7,0,+SMALL(($G83,$J83,$M83,$P83,$S83,$V83,$Y83,$AB83,$AE83,$AH83),2))</f>
        <v>0</v>
      </c>
      <c r="AM83" s="52">
        <f>IF(AJ83&lt;8,0,+SMALL(($G83,$J83,$M83,$P83,$S83,$V83,$Y83,$AB83,$AE83,$AH83),3))</f>
        <v>0</v>
      </c>
      <c r="AN83" s="52">
        <f>IF(AJ83&lt;9,0,+SMALL(($G83,$J83,$M83,$P83,$S83,$V83,$Y83,$AB83,$AE83,$AH83),4))</f>
        <v>0</v>
      </c>
      <c r="AO83" s="52">
        <f>AI83-AK83-AL83-AM83-AN83</f>
        <v>101</v>
      </c>
      <c r="AP83" s="20">
        <f>RANK(AO83,$AO$6:$AO$130,0)</f>
        <v>78</v>
      </c>
    </row>
    <row r="84" spans="2:42" ht="14.4">
      <c r="B84" s="129" t="s">
        <v>345</v>
      </c>
      <c r="C84" s="36"/>
      <c r="D84" s="71" t="s">
        <v>107</v>
      </c>
      <c r="E84" s="36" t="str">
        <f>IF(VLOOKUP($B84,'S 2 H BRUT'!$B$6:$E$130,4,FALSE)="","",(VLOOKUP($B84,'S 2 H BRUT'!$B$6:$E$130,4,FALSE)))</f>
        <v/>
      </c>
      <c r="F84" s="36" t="str">
        <f>IF(VLOOKUP($B84,'S 2 H NET'!$B$6:E$130,4,FALSE)="","",(VLOOKUP($B84,'S 2 H NET'!$B$6:$E$130,4,FALSE)))</f>
        <v/>
      </c>
      <c r="G84" s="51" t="str">
        <f>IF(F84="","",SUM(E84:F84))</f>
        <v/>
      </c>
      <c r="H84" s="36">
        <f>IF(VLOOKUP($B84,'S 2 H BRUT'!$B$6:$F$130,5,FALSE)="","",(VLOOKUP($B84,'S 2 H BRUT'!$B$6:$F$130,5,FALSE)))</f>
        <v>10</v>
      </c>
      <c r="I84" s="36">
        <f>IF(VLOOKUP($B84,'S 2 H NET'!$B$6:$F$130,5,FALSE)="","",(VLOOKUP($B84,'S 2 H NET'!$B$6:$F$130,5,FALSE)))</f>
        <v>31</v>
      </c>
      <c r="J84" s="51">
        <f>IF(I84="","",SUM(H84:I84))</f>
        <v>41</v>
      </c>
      <c r="K84" s="36" t="str">
        <f>IF(VLOOKUP($B84,'S 2 H BRUT'!$B$6:$G$130,6,FALSE)="","",(VLOOKUP($B84,'S 2 H BRUT'!$B$6:$G$130,6,FALSE)))</f>
        <v/>
      </c>
      <c r="L84" s="36" t="str">
        <f>IF(VLOOKUP($B84,'S 2 H NET'!$B$6:$G$130,6,FALSE)="","",(VLOOKUP($B84,'S 2 H NET'!$B$6:$G$130,6,FALSE)))</f>
        <v/>
      </c>
      <c r="M84" s="51" t="str">
        <f>IF(L84="","",SUM(K84:L84))</f>
        <v/>
      </c>
      <c r="N84" s="36" t="str">
        <f>IF(VLOOKUP($B84,'S 2 H BRUT'!$B$6:$H$130,7,FALSE)="","",(VLOOKUP($B84,'S 2 H BRUT'!$B$6:$H$130,7,FALSE)))</f>
        <v/>
      </c>
      <c r="O84" s="36" t="str">
        <f>IF(VLOOKUP($B84,'S 2 H NET'!$B$6:$H$130,7,FALSE)="","",(VLOOKUP($B84,'S 2 H NET'!$B$6:$H$130,7,FALSE)))</f>
        <v/>
      </c>
      <c r="P84" s="51" t="str">
        <f>IF(O84="","",SUM(N84:O84))</f>
        <v/>
      </c>
      <c r="Q84" s="36" t="str">
        <f>IF(VLOOKUP($B84,'S 2 H BRUT'!$B$6:$J$130,8,FALSE)="","",(VLOOKUP($B84,'S 2 H BRUT'!$B$6:$J$130,8,FALSE)))</f>
        <v/>
      </c>
      <c r="R84" s="36" t="str">
        <f>IF(VLOOKUP($B84,'S 2 H NET'!$B$6:$J$130,8,FALSE)="","",(VLOOKUP($B84,'S 2 H NET'!$B$6:$J$130,8,FALSE)))</f>
        <v/>
      </c>
      <c r="S84" s="51" t="str">
        <f>IF(R84="","",SUM(Q84:R84))</f>
        <v/>
      </c>
      <c r="T84" s="36" t="str">
        <f>IF(VLOOKUP($B84,'S 2 H BRUT'!$B$6:$J$130,9,FALSE)="","",(VLOOKUP($B84,'S 2 H BRUT'!$B$6:$J$130,9,FALSE)))</f>
        <v/>
      </c>
      <c r="U84" s="36" t="str">
        <f>IF(VLOOKUP($B84,'S 2 H NET'!$B$6:$J$130,9,FALSE)="","",(VLOOKUP($B84,'S 2 H NET'!$B$6:$J$130,9,FALSE)))</f>
        <v/>
      </c>
      <c r="V84" s="51" t="str">
        <f>IF(U84="","",SUM(T84:U84))</f>
        <v/>
      </c>
      <c r="W84" s="36" t="str">
        <f>IF(VLOOKUP($B84,'S 2 H BRUT'!$B$6:$M$130,10,FALSE)="","",(VLOOKUP($B84,'S 2 H BRUT'!$B$6:$M$130,10,FALSE)))</f>
        <v/>
      </c>
      <c r="X84" s="36" t="str">
        <f>IF(VLOOKUP($B84,'S 2 H NET'!$B$6:$M$130,10,FALSE)="","",(VLOOKUP($B84,'S 2 H NET'!$B$6:$M$130,10,FALSE)))</f>
        <v/>
      </c>
      <c r="Y84" s="51" t="str">
        <f>IF(X84="","",SUM(W84:X84))</f>
        <v/>
      </c>
      <c r="Z84" s="36" t="str">
        <f>IF(VLOOKUP($B84,'S 2 H BRUT'!$B$6:$L$130,11,FALSE)="","",(VLOOKUP($B84,'S 2 H BRUT'!$B$6:$L$130,11,FALSE)))</f>
        <v/>
      </c>
      <c r="AA84" s="36" t="str">
        <f>IF(VLOOKUP($B84,'S 2 H NET'!$B$6:$L$130,11,FALSE)="","",(VLOOKUP($B84,'S 2 H NET'!$B$6:$L$130,11,FALSE)))</f>
        <v/>
      </c>
      <c r="AB84" s="51" t="str">
        <f>IF(AA84="","",SUM(Z84:AA84))</f>
        <v/>
      </c>
      <c r="AC84" s="36">
        <f>IF(VLOOKUP($B84,'S 2 H BRUT'!$B$6:$M$130,12,FALSE)="","",(VLOOKUP($B84,'S 2 H BRUT'!$B$6:$M$130,12,FALSE)))</f>
        <v>19</v>
      </c>
      <c r="AD84" s="36">
        <f>IF(VLOOKUP($B84,'S 2 H NET'!$B$6:$M$130,12,FALSE)="","",(VLOOKUP($B84,'S 2 H NET'!$B$6:$M$130,12,FALSE)))</f>
        <v>40</v>
      </c>
      <c r="AE84" s="51">
        <f>IF(AD84="","",SUM(AC84:AD84))</f>
        <v>59</v>
      </c>
      <c r="AF84" s="36" t="str">
        <f>IF(VLOOKUP($B84,'S 2 H BRUT'!$B$6:$N$130,13,FALSE)="","",(VLOOKUP($B84,'S 2 H BRUT'!$B$6:$N$130,13,FALSE)))</f>
        <v/>
      </c>
      <c r="AG84" s="36" t="str">
        <f>IF(VLOOKUP($B84,'S 2 H NET'!$B$6:$N$130,13,FALSE)="","",(VLOOKUP($B84,'S 2 H NET'!$B$6:$N$130,13,FALSE)))</f>
        <v/>
      </c>
      <c r="AH84" s="51" t="str">
        <f>IF(AG84="","",SUM(AF84:AG84))</f>
        <v/>
      </c>
      <c r="AI84" s="51">
        <f>SUM(G84,J84,M84,P84,S84,V84,Y84,AB84,AE84,AH84)</f>
        <v>100</v>
      </c>
      <c r="AJ84" s="52">
        <f>+COUNT(G84,J84,M84,P84,S84,V84,Y84,AB84,AE84,AH84)</f>
        <v>2</v>
      </c>
      <c r="AK84" s="52">
        <f>IF(AJ84&lt;6,0,+SMALL(($G84,$J84,$M84,$P84,$S84,$V84,$Y84,$AB84,$AE84,$AH84),1))</f>
        <v>0</v>
      </c>
      <c r="AL84" s="52">
        <f>IF(AJ84&lt;7,0,+SMALL(($G84,$J84,$M84,$P84,$S84,$V84,$Y84,$AB84,$AE84,$AH84),2))</f>
        <v>0</v>
      </c>
      <c r="AM84" s="52">
        <f>IF(AJ84&lt;8,0,+SMALL(($G84,$J84,$M84,$P84,$S84,$V84,$Y84,$AB84,$AE84,$AH84),3))</f>
        <v>0</v>
      </c>
      <c r="AN84" s="52">
        <f>IF(AJ84&lt;9,0,+SMALL(($G84,$J84,$M84,$P84,$S84,$V84,$Y84,$AB84,$AE84,$AH84),4))</f>
        <v>0</v>
      </c>
      <c r="AO84" s="52">
        <f>AI84-AK84-AL84-AM84-AN84</f>
        <v>100</v>
      </c>
      <c r="AP84" s="20">
        <f>RANK(AO84,$AO$6:$AO$130,0)</f>
        <v>79</v>
      </c>
    </row>
    <row r="85" spans="2:42" ht="14.4">
      <c r="B85" s="48" t="s">
        <v>300</v>
      </c>
      <c r="C85" s="36"/>
      <c r="D85" s="86" t="s">
        <v>181</v>
      </c>
      <c r="E85" s="36" t="str">
        <f>IF(VLOOKUP($B85,'S 2 H BRUT'!$B$6:$E$130,4,FALSE)="","",(VLOOKUP($B85,'S 2 H BRUT'!$B$6:$E$130,4,FALSE)))</f>
        <v/>
      </c>
      <c r="F85" s="36" t="str">
        <f>IF(VLOOKUP($B85,'S 2 H NET'!$B$6:E$130,4,FALSE)="","",(VLOOKUP($B85,'S 2 H NET'!$B$6:$E$130,4,FALSE)))</f>
        <v/>
      </c>
      <c r="G85" s="51" t="str">
        <f>IF(F85="","",SUM(E85:F85))</f>
        <v/>
      </c>
      <c r="H85" s="36" t="str">
        <f>IF(VLOOKUP($B85,'S 2 H BRUT'!$B$6:$F$130,5,FALSE)="","",(VLOOKUP($B85,'S 2 H BRUT'!$B$6:$F$130,5,FALSE)))</f>
        <v/>
      </c>
      <c r="I85" s="36" t="str">
        <f>IF(VLOOKUP($B85,'S 2 H NET'!$B$6:$F$130,5,FALSE)="","",(VLOOKUP($B85,'S 2 H NET'!$B$6:$F$130,5,FALSE)))</f>
        <v/>
      </c>
      <c r="J85" s="51" t="str">
        <f>IF(I85="","",SUM(H85:I85))</f>
        <v/>
      </c>
      <c r="K85" s="36">
        <f>IF(VLOOKUP($B85,'S 2 H BRUT'!$B$6:$G$130,6,FALSE)="","",(VLOOKUP($B85,'S 2 H BRUT'!$B$6:$G$130,6,FALSE)))</f>
        <v>10</v>
      </c>
      <c r="L85" s="36">
        <f>IF(VLOOKUP($B85,'S 2 H NET'!$B$6:$G$130,6,FALSE)="","",(VLOOKUP($B85,'S 2 H NET'!$B$6:$G$130,6,FALSE)))</f>
        <v>28</v>
      </c>
      <c r="M85" s="51">
        <f>IF(L85="","",SUM(K85:L85))</f>
        <v>38</v>
      </c>
      <c r="N85" s="36">
        <f>IF(VLOOKUP($B85,'S 2 H BRUT'!$B$6:$H$130,7,FALSE)="","",(VLOOKUP($B85,'S 2 H BRUT'!$B$6:$H$130,7,FALSE)))</f>
        <v>10</v>
      </c>
      <c r="O85" s="36">
        <f>IF(VLOOKUP($B85,'S 2 H NET'!$B$6:$H$130,7,FALSE)="","",(VLOOKUP($B85,'S 2 H NET'!$B$6:$H$130,7,FALSE)))</f>
        <v>28</v>
      </c>
      <c r="P85" s="51">
        <f>IF(O85="","",SUM(N85:O85))</f>
        <v>38</v>
      </c>
      <c r="Q85" s="36" t="str">
        <f>IF(VLOOKUP($B85,'S 2 H BRUT'!$B$6:$J$130,8,FALSE)="","",(VLOOKUP($B85,'S 2 H BRUT'!$B$6:$J$130,8,FALSE)))</f>
        <v/>
      </c>
      <c r="R85" s="36" t="str">
        <f>IF(VLOOKUP($B85,'S 2 H NET'!$B$6:$J$130,8,FALSE)="","",(VLOOKUP($B85,'S 2 H NET'!$B$6:$J$130,8,FALSE)))</f>
        <v/>
      </c>
      <c r="S85" s="51" t="str">
        <f>IF(R85="","",SUM(Q85:R85))</f>
        <v/>
      </c>
      <c r="T85" s="36" t="str">
        <f>IF(VLOOKUP($B85,'S 2 H BRUT'!$B$6:$J$130,9,FALSE)="","",(VLOOKUP($B85,'S 2 H BRUT'!$B$6:$J$130,9,FALSE)))</f>
        <v/>
      </c>
      <c r="U85" s="36" t="str">
        <f>IF(VLOOKUP($B85,'S 2 H NET'!$B$6:$J$130,9,FALSE)="","",(VLOOKUP($B85,'S 2 H NET'!$B$6:$J$130,9,FALSE)))</f>
        <v/>
      </c>
      <c r="V85" s="51" t="str">
        <f>IF(U85="","",SUM(T85:U85))</f>
        <v/>
      </c>
      <c r="W85" s="36" t="str">
        <f>IF(VLOOKUP($B85,'S 2 H BRUT'!$B$6:$M$130,10,FALSE)="","",(VLOOKUP($B85,'S 2 H BRUT'!$B$6:$M$130,10,FALSE)))</f>
        <v/>
      </c>
      <c r="X85" s="36" t="str">
        <f>IF(VLOOKUP($B85,'S 2 H NET'!$B$6:$M$130,10,FALSE)="","",(VLOOKUP($B85,'S 2 H NET'!$B$6:$M$130,10,FALSE)))</f>
        <v/>
      </c>
      <c r="Y85" s="51" t="str">
        <f>IF(X85="","",SUM(W85:X85))</f>
        <v/>
      </c>
      <c r="Z85" s="36">
        <f>IF(VLOOKUP($B85,'S 2 H BRUT'!$B$6:$L$130,11,FALSE)="","",(VLOOKUP($B85,'S 2 H BRUT'!$B$6:$L$130,11,FALSE)))</f>
        <v>4</v>
      </c>
      <c r="AA85" s="36">
        <f>IF(VLOOKUP($B85,'S 2 H NET'!$B$6:$L$130,11,FALSE)="","",(VLOOKUP($B85,'S 2 H NET'!$B$6:$L$130,11,FALSE)))</f>
        <v>20</v>
      </c>
      <c r="AB85" s="51">
        <f>IF(AA85="","",SUM(Z85:AA85))</f>
        <v>24</v>
      </c>
      <c r="AC85" s="36" t="str">
        <f>IF(VLOOKUP($B85,'S 2 H BRUT'!$B$6:$M$130,12,FALSE)="","",(VLOOKUP($B85,'S 2 H BRUT'!$B$6:$M$130,12,FALSE)))</f>
        <v/>
      </c>
      <c r="AD85" s="36" t="str">
        <f>IF(VLOOKUP($B85,'S 2 H NET'!$B$6:$M$130,12,FALSE)="","",(VLOOKUP($B85,'S 2 H NET'!$B$6:$M$130,12,FALSE)))</f>
        <v/>
      </c>
      <c r="AE85" s="51" t="str">
        <f>IF(AD85="","",SUM(AC85:AD85))</f>
        <v/>
      </c>
      <c r="AF85" s="36" t="str">
        <f>IF(VLOOKUP($B85,'S 2 H BRUT'!$B$6:$N$130,13,FALSE)="","",(VLOOKUP($B85,'S 2 H BRUT'!$B$6:$N$130,13,FALSE)))</f>
        <v/>
      </c>
      <c r="AG85" s="36" t="str">
        <f>IF(VLOOKUP($B85,'S 2 H NET'!$B$6:$N$130,13,FALSE)="","",(VLOOKUP($B85,'S 2 H NET'!$B$6:$N$130,13,FALSE)))</f>
        <v/>
      </c>
      <c r="AH85" s="51" t="str">
        <f>IF(AG85="","",SUM(AF85:AG85))</f>
        <v/>
      </c>
      <c r="AI85" s="51">
        <f>SUM(G85,J85,M85,P85,S85,V85,Y85,AB85,AE85,AH85)</f>
        <v>100</v>
      </c>
      <c r="AJ85" s="52">
        <f>+COUNT(G85,J85,M85,P85,S85,V85,Y85,AB85,AE85,AH85)</f>
        <v>3</v>
      </c>
      <c r="AK85" s="52">
        <f>IF(AJ85&lt;6,0,+SMALL(($G85,$J85,$M85,$P85,$S85,$V85,$Y85,$AB85,$AE85,$AH85),1))</f>
        <v>0</v>
      </c>
      <c r="AL85" s="52">
        <f>IF(AJ85&lt;7,0,+SMALL(($G85,$J85,$M85,$P85,$S85,$V85,$Y85,$AB85,$AE85,$AH85),2))</f>
        <v>0</v>
      </c>
      <c r="AM85" s="52">
        <f>IF(AJ85&lt;8,0,+SMALL(($G85,$J85,$M85,$P85,$S85,$V85,$Y85,$AB85,$AE85,$AH85),3))</f>
        <v>0</v>
      </c>
      <c r="AN85" s="52">
        <f>IF(AJ85&lt;9,0,+SMALL(($G85,$J85,$M85,$P85,$S85,$V85,$Y85,$AB85,$AE85,$AH85),4))</f>
        <v>0</v>
      </c>
      <c r="AO85" s="52">
        <f>AI85-AK85-AL85-AM85-AN85</f>
        <v>100</v>
      </c>
      <c r="AP85" s="20">
        <f>RANK(AO85,$AO$6:$AO$130,0)</f>
        <v>79</v>
      </c>
    </row>
    <row r="86" spans="2:42" ht="14.4">
      <c r="B86" s="48" t="s">
        <v>165</v>
      </c>
      <c r="C86" s="36"/>
      <c r="D86" s="46" t="s">
        <v>22</v>
      </c>
      <c r="E86" s="36" t="str">
        <f>IF(VLOOKUP($B86,'S 2 H BRUT'!$B$6:$E$130,4,FALSE)="","",(VLOOKUP($B86,'S 2 H BRUT'!$B$6:$E$130,4,FALSE)))</f>
        <v/>
      </c>
      <c r="F86" s="36" t="str">
        <f>IF(VLOOKUP($B86,'S 2 H NET'!$B$6:E$130,4,FALSE)="","",(VLOOKUP($B86,'S 2 H NET'!$B$6:$E$130,4,FALSE)))</f>
        <v/>
      </c>
      <c r="G86" s="51" t="str">
        <f>IF(F86="","",SUM(E86:F86))</f>
        <v/>
      </c>
      <c r="H86" s="36" t="str">
        <f>IF(VLOOKUP($B86,'S 2 H BRUT'!$B$6:$F$130,5,FALSE)="","",(VLOOKUP($B86,'S 2 H BRUT'!$B$6:$F$130,5,FALSE)))</f>
        <v/>
      </c>
      <c r="I86" s="36" t="str">
        <f>IF(VLOOKUP($B86,'S 2 H NET'!$B$6:$F$130,5,FALSE)="","",(VLOOKUP($B86,'S 2 H NET'!$B$6:$F$130,5,FALSE)))</f>
        <v/>
      </c>
      <c r="J86" s="51" t="str">
        <f>IF(I86="","",SUM(H86:I86))</f>
        <v/>
      </c>
      <c r="K86" s="36" t="str">
        <f>IF(VLOOKUP($B86,'S 2 H BRUT'!$B$6:$G$130,6,FALSE)="","",(VLOOKUP($B86,'S 2 H BRUT'!$B$6:$G$130,6,FALSE)))</f>
        <v/>
      </c>
      <c r="L86" s="36" t="str">
        <f>IF(VLOOKUP($B86,'S 2 H NET'!$B$6:$G$130,6,FALSE)="","",(VLOOKUP($B86,'S 2 H NET'!$B$6:$G$130,6,FALSE)))</f>
        <v/>
      </c>
      <c r="M86" s="51" t="str">
        <f>IF(L86="","",SUM(K86:L86))</f>
        <v/>
      </c>
      <c r="N86" s="36" t="str">
        <f>IF(VLOOKUP($B86,'S 2 H BRUT'!$B$6:$H$130,7,FALSE)="","",(VLOOKUP($B86,'S 2 H BRUT'!$B$6:$H$130,7,FALSE)))</f>
        <v/>
      </c>
      <c r="O86" s="36" t="str">
        <f>IF(VLOOKUP($B86,'S 2 H NET'!$B$6:$H$130,7,FALSE)="","",(VLOOKUP($B86,'S 2 H NET'!$B$6:$H$130,7,FALSE)))</f>
        <v/>
      </c>
      <c r="P86" s="51" t="str">
        <f>IF(O86="","",SUM(N86:O86))</f>
        <v/>
      </c>
      <c r="Q86" s="36" t="str">
        <f>IF(VLOOKUP($B86,'S 2 H BRUT'!$B$6:$J$130,8,FALSE)="","",(VLOOKUP($B86,'S 2 H BRUT'!$B$6:$J$130,8,FALSE)))</f>
        <v/>
      </c>
      <c r="R86" s="36" t="str">
        <f>IF(VLOOKUP($B86,'S 2 H NET'!$B$6:$J$130,8,FALSE)="","",(VLOOKUP($B86,'S 2 H NET'!$B$6:$J$130,8,FALSE)))</f>
        <v/>
      </c>
      <c r="S86" s="51" t="str">
        <f>IF(R86="","",SUM(Q86:R86))</f>
        <v/>
      </c>
      <c r="T86" s="36">
        <f>IF(VLOOKUP($B86,'S 2 H BRUT'!$B$6:$J$130,9,FALSE)="","",(VLOOKUP($B86,'S 2 H BRUT'!$B$6:$J$130,9,FALSE)))</f>
        <v>13</v>
      </c>
      <c r="U86" s="36">
        <f>IF(VLOOKUP($B86,'S 2 H NET'!$B$6:$J$130,9,FALSE)="","",(VLOOKUP($B86,'S 2 H NET'!$B$6:$J$130,9,FALSE)))</f>
        <v>37</v>
      </c>
      <c r="V86" s="51">
        <f>IF(U86="","",SUM(T86:U86))</f>
        <v>50</v>
      </c>
      <c r="W86" s="36" t="str">
        <f>IF(VLOOKUP($B86,'S 2 H BRUT'!$B$6:$M$130,10,FALSE)="","",(VLOOKUP($B86,'S 2 H BRUT'!$B$6:$M$130,10,FALSE)))</f>
        <v/>
      </c>
      <c r="X86" s="36" t="str">
        <f>IF(VLOOKUP($B86,'S 2 H NET'!$B$6:$M$130,10,FALSE)="","",(VLOOKUP($B86,'S 2 H NET'!$B$6:$M$130,10,FALSE)))</f>
        <v/>
      </c>
      <c r="Y86" s="51" t="str">
        <f>IF(X86="","",SUM(W86:X86))</f>
        <v/>
      </c>
      <c r="Z86" s="36">
        <f>IF(VLOOKUP($B86,'S 2 H BRUT'!$B$6:$L$130,11,FALSE)="","",(VLOOKUP($B86,'S 2 H BRUT'!$B$6:$L$130,11,FALSE)))</f>
        <v>11</v>
      </c>
      <c r="AA86" s="36">
        <f>IF(VLOOKUP($B86,'S 2 H NET'!$B$6:$L$130,11,FALSE)="","",(VLOOKUP($B86,'S 2 H NET'!$B$6:$L$130,11,FALSE)))</f>
        <v>35</v>
      </c>
      <c r="AB86" s="51">
        <f>IF(AA86="","",SUM(Z86:AA86))</f>
        <v>46</v>
      </c>
      <c r="AC86" s="36" t="str">
        <f>IF(VLOOKUP($B86,'S 2 H BRUT'!$B$6:$M$130,12,FALSE)="","",(VLOOKUP($B86,'S 2 H BRUT'!$B$6:$M$130,12,FALSE)))</f>
        <v/>
      </c>
      <c r="AD86" s="36" t="str">
        <f>IF(VLOOKUP($B86,'S 2 H NET'!$B$6:$M$130,12,FALSE)="","",(VLOOKUP($B86,'S 2 H NET'!$B$6:$M$130,12,FALSE)))</f>
        <v/>
      </c>
      <c r="AE86" s="51" t="str">
        <f>IF(AD86="","",SUM(AC86:AD86))</f>
        <v/>
      </c>
      <c r="AF86" s="36" t="str">
        <f>IF(VLOOKUP($B86,'S 2 H BRUT'!$B$6:$N$130,13,FALSE)="","",(VLOOKUP($B86,'S 2 H BRUT'!$B$6:$N$130,13,FALSE)))</f>
        <v/>
      </c>
      <c r="AG86" s="36" t="str">
        <f>IF(VLOOKUP($B86,'S 2 H NET'!$B$6:$N$130,13,FALSE)="","",(VLOOKUP($B86,'S 2 H NET'!$B$6:$N$130,13,FALSE)))</f>
        <v/>
      </c>
      <c r="AH86" s="51" t="str">
        <f>IF(AG86="","",SUM(AF86:AG86))</f>
        <v/>
      </c>
      <c r="AI86" s="51">
        <f>SUM(G86,J86,M86,P86,S86,V86,Y86,AB86,AE86,AH86)</f>
        <v>96</v>
      </c>
      <c r="AJ86" s="52">
        <f>+COUNT(G86,J86,M86,P86,S86,V86,Y86,AB86,AE86,AH86)</f>
        <v>2</v>
      </c>
      <c r="AK86" s="52">
        <f>IF(AJ86&lt;6,0,+SMALL(($G86,$J86,$M86,$P86,$S86,$V86,$Y86,$AB86,$AE86,$AH86),1))</f>
        <v>0</v>
      </c>
      <c r="AL86" s="52">
        <f>IF(AJ86&lt;7,0,+SMALL(($G86,$J86,$M86,$P86,$S86,$V86,$Y86,$AB86,$AE86,$AH86),2))</f>
        <v>0</v>
      </c>
      <c r="AM86" s="52">
        <f>IF(AJ86&lt;8,0,+SMALL(($G86,$J86,$M86,$P86,$S86,$V86,$Y86,$AB86,$AE86,$AH86),3))</f>
        <v>0</v>
      </c>
      <c r="AN86" s="52">
        <f>IF(AJ86&lt;9,0,+SMALL(($G86,$J86,$M86,$P86,$S86,$V86,$Y86,$AB86,$AE86,$AH86),4))</f>
        <v>0</v>
      </c>
      <c r="AO86" s="52">
        <f>AI86-AK86-AL86-AM86-AN86</f>
        <v>96</v>
      </c>
      <c r="AP86" s="20">
        <f>RANK(AO86,$AO$6:$AO$130,0)</f>
        <v>81</v>
      </c>
    </row>
    <row r="87" spans="2:42" ht="14.4">
      <c r="B87" s="129" t="s">
        <v>320</v>
      </c>
      <c r="C87" s="36"/>
      <c r="D87" s="86" t="s">
        <v>181</v>
      </c>
      <c r="E87" s="36" t="str">
        <f>IF(VLOOKUP($B87,'S 2 H BRUT'!$B$6:$E$130,4,FALSE)="","",(VLOOKUP($B87,'S 2 H BRUT'!$B$6:$E$130,4,FALSE)))</f>
        <v/>
      </c>
      <c r="F87" s="36" t="str">
        <f>IF(VLOOKUP($B87,'S 2 H NET'!$B$6:E$130,4,FALSE)="","",(VLOOKUP($B87,'S 2 H NET'!$B$6:$E$130,4,FALSE)))</f>
        <v/>
      </c>
      <c r="G87" s="51" t="str">
        <f>IF(F87="","",SUM(E87:F87))</f>
        <v/>
      </c>
      <c r="H87" s="36" t="str">
        <f>IF(VLOOKUP($B87,'S 2 H BRUT'!$B$6:$F$130,5,FALSE)="","",(VLOOKUP($B87,'S 2 H BRUT'!$B$6:$F$130,5,FALSE)))</f>
        <v/>
      </c>
      <c r="I87" s="36" t="str">
        <f>IF(VLOOKUP($B87,'S 2 H NET'!$B$6:$F$130,5,FALSE)="","",(VLOOKUP($B87,'S 2 H NET'!$B$6:$F$130,5,FALSE)))</f>
        <v/>
      </c>
      <c r="J87" s="51" t="str">
        <f>IF(I87="","",SUM(H87:I87))</f>
        <v/>
      </c>
      <c r="K87" s="36" t="str">
        <f>IF(VLOOKUP($B87,'S 2 H BRUT'!$B$6:$G$130,6,FALSE)="","",(VLOOKUP($B87,'S 2 H BRUT'!$B$6:$G$130,6,FALSE)))</f>
        <v/>
      </c>
      <c r="L87" s="36" t="str">
        <f>IF(VLOOKUP($B87,'S 2 H NET'!$B$6:$G$130,6,FALSE)="","",(VLOOKUP($B87,'S 2 H NET'!$B$6:$G$130,6,FALSE)))</f>
        <v/>
      </c>
      <c r="M87" s="51" t="str">
        <f>IF(L87="","",SUM(K87:L87))</f>
        <v/>
      </c>
      <c r="N87" s="36">
        <f>IF(VLOOKUP($B87,'S 2 H BRUT'!$B$6:$H$130,7,FALSE)="","",(VLOOKUP($B87,'S 2 H BRUT'!$B$6:$H$130,7,FALSE)))</f>
        <v>17</v>
      </c>
      <c r="O87" s="36">
        <f>IF(VLOOKUP($B87,'S 2 H NET'!$B$6:$H$130,7,FALSE)="","",(VLOOKUP($B87,'S 2 H NET'!$B$6:$H$130,7,FALSE)))</f>
        <v>37</v>
      </c>
      <c r="P87" s="51">
        <f>IF(O87="","",SUM(N87:O87))</f>
        <v>54</v>
      </c>
      <c r="Q87" s="36" t="str">
        <f>IF(VLOOKUP($B87,'S 2 H BRUT'!$B$6:$J$130,8,FALSE)="","",(VLOOKUP($B87,'S 2 H BRUT'!$B$6:$J$130,8,FALSE)))</f>
        <v/>
      </c>
      <c r="R87" s="36" t="str">
        <f>IF(VLOOKUP($B87,'S 2 H NET'!$B$6:$J$130,8,FALSE)="","",(VLOOKUP($B87,'S 2 H NET'!$B$6:$J$130,8,FALSE)))</f>
        <v/>
      </c>
      <c r="S87" s="51" t="str">
        <f>IF(R87="","",SUM(Q87:R87))</f>
        <v/>
      </c>
      <c r="T87" s="36" t="str">
        <f>IF(VLOOKUP($B87,'S 2 H BRUT'!$B$6:$J$130,9,FALSE)="","",(VLOOKUP($B87,'S 2 H BRUT'!$B$6:$J$130,9,FALSE)))</f>
        <v/>
      </c>
      <c r="U87" s="36" t="str">
        <f>IF(VLOOKUP($B87,'S 2 H NET'!$B$6:$J$130,9,FALSE)="","",(VLOOKUP($B87,'S 2 H NET'!$B$6:$J$130,9,FALSE)))</f>
        <v/>
      </c>
      <c r="V87" s="51" t="str">
        <f>IF(U87="","",SUM(T87:U87))</f>
        <v/>
      </c>
      <c r="W87" s="36" t="str">
        <f>IF(VLOOKUP($B87,'S 2 H BRUT'!$B$6:$M$130,10,FALSE)="","",(VLOOKUP($B87,'S 2 H BRUT'!$B$6:$M$130,10,FALSE)))</f>
        <v/>
      </c>
      <c r="X87" s="36" t="str">
        <f>IF(VLOOKUP($B87,'S 2 H NET'!$B$6:$M$130,10,FALSE)="","",(VLOOKUP($B87,'S 2 H NET'!$B$6:$M$130,10,FALSE)))</f>
        <v/>
      </c>
      <c r="Y87" s="51" t="str">
        <f>IF(X87="","",SUM(W87:X87))</f>
        <v/>
      </c>
      <c r="Z87" s="36">
        <f>IF(VLOOKUP($B87,'S 2 H BRUT'!$B$6:$L$130,11,FALSE)="","",(VLOOKUP($B87,'S 2 H BRUT'!$B$6:$L$130,11,FALSE)))</f>
        <v>10</v>
      </c>
      <c r="AA87" s="36">
        <f>IF(VLOOKUP($B87,'S 2 H NET'!$B$6:$L$130,11,FALSE)="","",(VLOOKUP($B87,'S 2 H NET'!$B$6:$L$130,11,FALSE)))</f>
        <v>30</v>
      </c>
      <c r="AB87" s="51">
        <f>IF(AA87="","",SUM(Z87:AA87))</f>
        <v>40</v>
      </c>
      <c r="AC87" s="36" t="str">
        <f>IF(VLOOKUP($B87,'S 2 H BRUT'!$B$6:$M$130,12,FALSE)="","",(VLOOKUP($B87,'S 2 H BRUT'!$B$6:$M$130,12,FALSE)))</f>
        <v/>
      </c>
      <c r="AD87" s="36" t="str">
        <f>IF(VLOOKUP($B87,'S 2 H NET'!$B$6:$M$130,12,FALSE)="","",(VLOOKUP($B87,'S 2 H NET'!$B$6:$M$130,12,FALSE)))</f>
        <v/>
      </c>
      <c r="AE87" s="51" t="str">
        <f>IF(AD87="","",SUM(AC87:AD87))</f>
        <v/>
      </c>
      <c r="AF87" s="36" t="str">
        <f>IF(VLOOKUP($B87,'S 2 H BRUT'!$B$6:$N$130,13,FALSE)="","",(VLOOKUP($B87,'S 2 H BRUT'!$B$6:$N$130,13,FALSE)))</f>
        <v/>
      </c>
      <c r="AG87" s="36" t="str">
        <f>IF(VLOOKUP($B87,'S 2 H NET'!$B$6:$N$130,13,FALSE)="","",(VLOOKUP($B87,'S 2 H NET'!$B$6:$N$130,13,FALSE)))</f>
        <v/>
      </c>
      <c r="AH87" s="51" t="str">
        <f>IF(AG87="","",SUM(AF87:AG87))</f>
        <v/>
      </c>
      <c r="AI87" s="51">
        <f>SUM(G87,J87,M87,P87,S87,V87,Y87,AB87,AE87,AH87)</f>
        <v>94</v>
      </c>
      <c r="AJ87" s="52">
        <f>+COUNT(G87,J87,M87,P87,S87,V87,Y87,AB87,AE87,AH87)</f>
        <v>2</v>
      </c>
      <c r="AK87" s="52">
        <f>IF(AJ87&lt;6,0,+SMALL(($G87,$J87,$M87,$P87,$S87,$V87,$Y87,$AB87,$AE87,$AH87),1))</f>
        <v>0</v>
      </c>
      <c r="AL87" s="52">
        <f>IF(AJ87&lt;7,0,+SMALL(($G87,$J87,$M87,$P87,$S87,$V87,$Y87,$AB87,$AE87,$AH87),2))</f>
        <v>0</v>
      </c>
      <c r="AM87" s="52">
        <f>IF(AJ87&lt;8,0,+SMALL(($G87,$J87,$M87,$P87,$S87,$V87,$Y87,$AB87,$AE87,$AH87),3))</f>
        <v>0</v>
      </c>
      <c r="AN87" s="52">
        <f>IF(AJ87&lt;9,0,+SMALL(($G87,$J87,$M87,$P87,$S87,$V87,$Y87,$AB87,$AE87,$AH87),4))</f>
        <v>0</v>
      </c>
      <c r="AO87" s="52">
        <f>AI87-AK87-AL87-AM87-AN87</f>
        <v>94</v>
      </c>
      <c r="AP87" s="20">
        <f>RANK(AO87,$AO$6:$AO$130,0)</f>
        <v>82</v>
      </c>
    </row>
    <row r="88" spans="2:42" ht="14.4">
      <c r="B88" s="48" t="s">
        <v>253</v>
      </c>
      <c r="C88" s="36"/>
      <c r="D88" s="76" t="s">
        <v>16</v>
      </c>
      <c r="E88" s="36">
        <f>IF(VLOOKUP($B88,'S 2 H BRUT'!$B$6:$E$130,4,FALSE)="","",(VLOOKUP($B88,'S 2 H BRUT'!$B$6:$E$130,4,FALSE)))</f>
        <v>16</v>
      </c>
      <c r="F88" s="36">
        <f>IF(VLOOKUP($B88,'S 2 H NET'!$B$6:E$130,4,FALSE)="","",(VLOOKUP($B88,'S 2 H NET'!$B$6:$E$130,4,FALSE)))</f>
        <v>35</v>
      </c>
      <c r="G88" s="51">
        <f>IF(F88="","",SUM(E88:F88))</f>
        <v>51</v>
      </c>
      <c r="H88" s="36" t="str">
        <f>IF(VLOOKUP($B88,'S 2 H BRUT'!$B$6:$F$130,5,FALSE)="","",(VLOOKUP($B88,'S 2 H BRUT'!$B$6:$F$130,5,FALSE)))</f>
        <v/>
      </c>
      <c r="I88" s="36" t="str">
        <f>IF(VLOOKUP($B88,'S 2 H NET'!$B$6:$F$130,5,FALSE)="","",(VLOOKUP($B88,'S 2 H NET'!$B$6:$F$130,5,FALSE)))</f>
        <v/>
      </c>
      <c r="J88" s="51" t="str">
        <f>IF(I88="","",SUM(H88:I88))</f>
        <v/>
      </c>
      <c r="K88" s="36" t="str">
        <f>IF(VLOOKUP($B88,'S 2 H BRUT'!$B$6:$G$130,6,FALSE)="","",(VLOOKUP($B88,'S 2 H BRUT'!$B$6:$G$130,6,FALSE)))</f>
        <v/>
      </c>
      <c r="L88" s="36" t="str">
        <f>IF(VLOOKUP($B88,'S 2 H NET'!$B$6:$G$130,6,FALSE)="","",(VLOOKUP($B88,'S 2 H NET'!$B$6:$G$130,6,FALSE)))</f>
        <v/>
      </c>
      <c r="M88" s="51" t="str">
        <f>IF(L88="","",SUM(K88:L88))</f>
        <v/>
      </c>
      <c r="N88" s="36" t="str">
        <f>IF(VLOOKUP($B88,'S 2 H BRUT'!$B$6:$H$130,7,FALSE)="","",(VLOOKUP($B88,'S 2 H BRUT'!$B$6:$H$130,7,FALSE)))</f>
        <v/>
      </c>
      <c r="O88" s="36" t="str">
        <f>IF(VLOOKUP($B88,'S 2 H NET'!$B$6:$H$130,7,FALSE)="","",(VLOOKUP($B88,'S 2 H NET'!$B$6:$H$130,7,FALSE)))</f>
        <v/>
      </c>
      <c r="P88" s="51" t="str">
        <f>IF(O88="","",SUM(N88:O88))</f>
        <v/>
      </c>
      <c r="Q88" s="36">
        <f>IF(VLOOKUP($B88,'S 2 H BRUT'!$B$6:$J$130,8,FALSE)="","",(VLOOKUP($B88,'S 2 H BRUT'!$B$6:$J$130,8,FALSE)))</f>
        <v>11</v>
      </c>
      <c r="R88" s="36">
        <f>IF(VLOOKUP($B88,'S 2 H NET'!$B$6:$J$130,8,FALSE)="","",(VLOOKUP($B88,'S 2 H NET'!$B$6:$J$130,8,FALSE)))</f>
        <v>28</v>
      </c>
      <c r="S88" s="51">
        <f>IF(R88="","",SUM(Q88:R88))</f>
        <v>39</v>
      </c>
      <c r="T88" s="36" t="str">
        <f>IF(VLOOKUP($B88,'S 2 H BRUT'!$B$6:$J$130,9,FALSE)="","",(VLOOKUP($B88,'S 2 H BRUT'!$B$6:$J$130,9,FALSE)))</f>
        <v/>
      </c>
      <c r="U88" s="36" t="str">
        <f>IF(VLOOKUP($B88,'S 2 H NET'!$B$6:$J$130,9,FALSE)="","",(VLOOKUP($B88,'S 2 H NET'!$B$6:$J$130,9,FALSE)))</f>
        <v/>
      </c>
      <c r="V88" s="51" t="str">
        <f>IF(U88="","",SUM(T88:U88))</f>
        <v/>
      </c>
      <c r="W88" s="36" t="str">
        <f>IF(VLOOKUP($B88,'S 2 H BRUT'!$B$6:$M$130,10,FALSE)="","",(VLOOKUP($B88,'S 2 H BRUT'!$B$6:$M$130,10,FALSE)))</f>
        <v/>
      </c>
      <c r="X88" s="36" t="str">
        <f>IF(VLOOKUP($B88,'S 2 H NET'!$B$6:$M$130,10,FALSE)="","",(VLOOKUP($B88,'S 2 H NET'!$B$6:$M$130,10,FALSE)))</f>
        <v/>
      </c>
      <c r="Y88" s="51" t="str">
        <f>IF(X88="","",SUM(W88:X88))</f>
        <v/>
      </c>
      <c r="Z88" s="36" t="str">
        <f>IF(VLOOKUP($B88,'S 2 H BRUT'!$B$6:$L$130,11,FALSE)="","",(VLOOKUP($B88,'S 2 H BRUT'!$B$6:$L$130,11,FALSE)))</f>
        <v/>
      </c>
      <c r="AA88" s="36" t="str">
        <f>IF(VLOOKUP($B88,'S 2 H NET'!$B$6:$L$130,11,FALSE)="","",(VLOOKUP($B88,'S 2 H NET'!$B$6:$L$130,11,FALSE)))</f>
        <v/>
      </c>
      <c r="AB88" s="51" t="str">
        <f>IF(AA88="","",SUM(Z88:AA88))</f>
        <v/>
      </c>
      <c r="AC88" s="36" t="str">
        <f>IF(VLOOKUP($B88,'S 2 H BRUT'!$B$6:$M$130,12,FALSE)="","",(VLOOKUP($B88,'S 2 H BRUT'!$B$6:$M$130,12,FALSE)))</f>
        <v/>
      </c>
      <c r="AD88" s="36" t="str">
        <f>IF(VLOOKUP($B88,'S 2 H NET'!$B$6:$M$130,12,FALSE)="","",(VLOOKUP($B88,'S 2 H NET'!$B$6:$M$130,12,FALSE)))</f>
        <v/>
      </c>
      <c r="AE88" s="51" t="str">
        <f>IF(AD88="","",SUM(AC88:AD88))</f>
        <v/>
      </c>
      <c r="AF88" s="36" t="str">
        <f>IF(VLOOKUP($B88,'S 2 H BRUT'!$B$6:$N$130,13,FALSE)="","",(VLOOKUP($B88,'S 2 H BRUT'!$B$6:$N$130,13,FALSE)))</f>
        <v/>
      </c>
      <c r="AG88" s="36" t="str">
        <f>IF(VLOOKUP($B88,'S 2 H NET'!$B$6:$N$130,13,FALSE)="","",(VLOOKUP($B88,'S 2 H NET'!$B$6:$N$130,13,FALSE)))</f>
        <v/>
      </c>
      <c r="AH88" s="51" t="str">
        <f>IF(AG88="","",SUM(AF88:AG88))</f>
        <v/>
      </c>
      <c r="AI88" s="51">
        <f>SUM(G88,J88,M88,P88,S88,V88,Y88,AB88,AE88,AH88)</f>
        <v>90</v>
      </c>
      <c r="AJ88" s="52">
        <f>+COUNT(G88,J88,M88,P88,S88,V88,Y88,AB88,AE88,AH88)</f>
        <v>2</v>
      </c>
      <c r="AK88" s="52">
        <f>IF(AJ88&lt;6,0,+SMALL(($G88,$J88,$M88,$P88,$S88,$V88,$Y88,$AB88,$AE88,$AH88),1))</f>
        <v>0</v>
      </c>
      <c r="AL88" s="52">
        <f>IF(AJ88&lt;7,0,+SMALL(($G88,$J88,$M88,$P88,$S88,$V88,$Y88,$AB88,$AE88,$AH88),2))</f>
        <v>0</v>
      </c>
      <c r="AM88" s="52">
        <f>IF(AJ88&lt;8,0,+SMALL(($G88,$J88,$M88,$P88,$S88,$V88,$Y88,$AB88,$AE88,$AH88),3))</f>
        <v>0</v>
      </c>
      <c r="AN88" s="52">
        <f>IF(AJ88&lt;9,0,+SMALL(($G88,$J88,$M88,$P88,$S88,$V88,$Y88,$AB88,$AE88,$AH88),4))</f>
        <v>0</v>
      </c>
      <c r="AO88" s="52">
        <f>AI88-AK88-AL88-AM88-AN88</f>
        <v>90</v>
      </c>
      <c r="AP88" s="20">
        <f>RANK(AO88,$AO$6:$AO$130,0)</f>
        <v>83</v>
      </c>
    </row>
    <row r="89" spans="2:42" ht="14.4">
      <c r="B89" s="48" t="s">
        <v>203</v>
      </c>
      <c r="C89" s="36"/>
      <c r="D89" s="71" t="s">
        <v>107</v>
      </c>
      <c r="E89" s="36">
        <f>IF(VLOOKUP($B89,'S 2 H BRUT'!$B$6:$E$130,4,FALSE)="","",(VLOOKUP($B89,'S 2 H BRUT'!$B$6:$E$130,4,FALSE)))</f>
        <v>13</v>
      </c>
      <c r="F89" s="36">
        <f>IF(VLOOKUP($B89,'S 2 H NET'!$B$6:E$130,4,FALSE)="","",(VLOOKUP($B89,'S 2 H NET'!$B$6:$E$130,4,FALSE)))</f>
        <v>33</v>
      </c>
      <c r="G89" s="51">
        <f>IF(F89="","",SUM(E89:F89))</f>
        <v>46</v>
      </c>
      <c r="H89" s="36" t="str">
        <f>IF(VLOOKUP($B89,'S 2 H BRUT'!$B$6:$F$130,5,FALSE)="","",(VLOOKUP($B89,'S 2 H BRUT'!$B$6:$F$130,5,FALSE)))</f>
        <v/>
      </c>
      <c r="I89" s="36" t="str">
        <f>IF(VLOOKUP($B89,'S 2 H NET'!$B$6:$F$130,5,FALSE)="","",(VLOOKUP($B89,'S 2 H NET'!$B$6:$F$130,5,FALSE)))</f>
        <v/>
      </c>
      <c r="J89" s="51" t="str">
        <f>IF(I89="","",SUM(H89:I89))</f>
        <v/>
      </c>
      <c r="K89" s="36" t="str">
        <f>IF(VLOOKUP($B89,'S 2 H BRUT'!$B$6:$G$130,6,FALSE)="","",(VLOOKUP($B89,'S 2 H BRUT'!$B$6:$G$130,6,FALSE)))</f>
        <v/>
      </c>
      <c r="L89" s="36" t="str">
        <f>IF(VLOOKUP($B89,'S 2 H NET'!$B$6:$G$130,6,FALSE)="","",(VLOOKUP($B89,'S 2 H NET'!$B$6:$G$130,6,FALSE)))</f>
        <v/>
      </c>
      <c r="M89" s="51" t="str">
        <f>IF(L89="","",SUM(K89:L89))</f>
        <v/>
      </c>
      <c r="N89" s="36" t="str">
        <f>IF(VLOOKUP($B89,'S 2 H BRUT'!$B$6:$H$130,7,FALSE)="","",(VLOOKUP($B89,'S 2 H BRUT'!$B$6:$H$130,7,FALSE)))</f>
        <v/>
      </c>
      <c r="O89" s="36" t="str">
        <f>IF(VLOOKUP($B89,'S 2 H NET'!$B$6:$H$130,7,FALSE)="","",(VLOOKUP($B89,'S 2 H NET'!$B$6:$H$130,7,FALSE)))</f>
        <v/>
      </c>
      <c r="P89" s="51" t="str">
        <f>IF(O89="","",SUM(N89:O89))</f>
        <v/>
      </c>
      <c r="Q89" s="36" t="str">
        <f>IF(VLOOKUP($B89,'S 2 H BRUT'!$B$6:$J$130,8,FALSE)="","",(VLOOKUP($B89,'S 2 H BRUT'!$B$6:$J$130,8,FALSE)))</f>
        <v/>
      </c>
      <c r="R89" s="36" t="str">
        <f>IF(VLOOKUP($B89,'S 2 H NET'!$B$6:$J$130,8,FALSE)="","",(VLOOKUP($B89,'S 2 H NET'!$B$6:$J$130,8,FALSE)))</f>
        <v/>
      </c>
      <c r="S89" s="51" t="str">
        <f>IF(R89="","",SUM(Q89:R89))</f>
        <v/>
      </c>
      <c r="T89" s="36" t="str">
        <f>IF(VLOOKUP($B89,'S 2 H BRUT'!$B$6:$J$130,9,FALSE)="","",(VLOOKUP($B89,'S 2 H BRUT'!$B$6:$J$130,9,FALSE)))</f>
        <v/>
      </c>
      <c r="U89" s="36" t="str">
        <f>IF(VLOOKUP($B89,'S 2 H NET'!$B$6:$J$130,9,FALSE)="","",(VLOOKUP($B89,'S 2 H NET'!$B$6:$J$130,9,FALSE)))</f>
        <v/>
      </c>
      <c r="V89" s="51" t="str">
        <f>IF(U89="","",SUM(T89:U89))</f>
        <v/>
      </c>
      <c r="W89" s="36" t="str">
        <f>IF(VLOOKUP($B89,'S 2 H BRUT'!$B$6:$M$130,10,FALSE)="","",(VLOOKUP($B89,'S 2 H BRUT'!$B$6:$M$130,10,FALSE)))</f>
        <v/>
      </c>
      <c r="X89" s="36" t="str">
        <f>IF(VLOOKUP($B89,'S 2 H NET'!$B$6:$M$130,10,FALSE)="","",(VLOOKUP($B89,'S 2 H NET'!$B$6:$M$130,10,FALSE)))</f>
        <v/>
      </c>
      <c r="Y89" s="51" t="str">
        <f>IF(X89="","",SUM(W89:X89))</f>
        <v/>
      </c>
      <c r="Z89" s="36" t="str">
        <f>IF(VLOOKUP($B89,'S 2 H BRUT'!$B$6:$L$130,11,FALSE)="","",(VLOOKUP($B89,'S 2 H BRUT'!$B$6:$L$130,11,FALSE)))</f>
        <v/>
      </c>
      <c r="AA89" s="36" t="str">
        <f>IF(VLOOKUP($B89,'S 2 H NET'!$B$6:$L$130,11,FALSE)="","",(VLOOKUP($B89,'S 2 H NET'!$B$6:$L$130,11,FALSE)))</f>
        <v/>
      </c>
      <c r="AB89" s="51" t="str">
        <f>IF(AA89="","",SUM(Z89:AA89))</f>
        <v/>
      </c>
      <c r="AC89" s="36">
        <f>IF(VLOOKUP($B89,'S 2 H BRUT'!$B$6:$M$130,12,FALSE)="","",(VLOOKUP($B89,'S 2 H BRUT'!$B$6:$M$130,12,FALSE)))</f>
        <v>12</v>
      </c>
      <c r="AD89" s="36">
        <f>IF(VLOOKUP($B89,'S 2 H NET'!$B$6:$M$130,12,FALSE)="","",(VLOOKUP($B89,'S 2 H NET'!$B$6:$M$130,12,FALSE)))</f>
        <v>31</v>
      </c>
      <c r="AE89" s="51">
        <f>IF(AD89="","",SUM(AC89:AD89))</f>
        <v>43</v>
      </c>
      <c r="AF89" s="36" t="str">
        <f>IF(VLOOKUP($B89,'S 2 H BRUT'!$B$6:$N$130,13,FALSE)="","",(VLOOKUP($B89,'S 2 H BRUT'!$B$6:$N$130,13,FALSE)))</f>
        <v/>
      </c>
      <c r="AG89" s="36" t="str">
        <f>IF(VLOOKUP($B89,'S 2 H NET'!$B$6:$N$130,13,FALSE)="","",(VLOOKUP($B89,'S 2 H NET'!$B$6:$N$130,13,FALSE)))</f>
        <v/>
      </c>
      <c r="AH89" s="51" t="str">
        <f>IF(AG89="","",SUM(AF89:AG89))</f>
        <v/>
      </c>
      <c r="AI89" s="51">
        <f>SUM(G89,J89,M89,P89,S89,V89,Y89,AB89,AE89,AH89)</f>
        <v>89</v>
      </c>
      <c r="AJ89" s="52">
        <f>+COUNT(G89,J89,M89,P89,S89,V89,Y89,AB89,AE89,AH89)</f>
        <v>2</v>
      </c>
      <c r="AK89" s="52">
        <f>IF(AJ89&lt;6,0,+SMALL(($G89,$J89,$M89,$P89,$S89,$V89,$Y89,$AB89,$AE89,$AH89),1))</f>
        <v>0</v>
      </c>
      <c r="AL89" s="52">
        <f>IF(AJ89&lt;7,0,+SMALL(($G89,$J89,$M89,$P89,$S89,$V89,$Y89,$AB89,$AE89,$AH89),2))</f>
        <v>0</v>
      </c>
      <c r="AM89" s="52">
        <f>IF(AJ89&lt;8,0,+SMALL(($G89,$J89,$M89,$P89,$S89,$V89,$Y89,$AB89,$AE89,$AH89),3))</f>
        <v>0</v>
      </c>
      <c r="AN89" s="52">
        <f>IF(AJ89&lt;9,0,+SMALL(($G89,$J89,$M89,$P89,$S89,$V89,$Y89,$AB89,$AE89,$AH89),4))</f>
        <v>0</v>
      </c>
      <c r="AO89" s="52">
        <f>AI89-AK89-AL89-AM89-AN89</f>
        <v>89</v>
      </c>
      <c r="AP89" s="20">
        <f>RANK(AO89,$AO$6:$AO$130,0)</f>
        <v>84</v>
      </c>
    </row>
    <row r="90" spans="2:42" ht="14.4">
      <c r="B90" s="48" t="s">
        <v>115</v>
      </c>
      <c r="C90" s="36"/>
      <c r="D90" s="71" t="s">
        <v>107</v>
      </c>
      <c r="E90" s="36">
        <f>IF(VLOOKUP($B90,'S 2 H BRUT'!$B$6:$E$130,4,FALSE)="","",(VLOOKUP($B90,'S 2 H BRUT'!$B$6:$E$130,4,FALSE)))</f>
        <v>9</v>
      </c>
      <c r="F90" s="36">
        <f>IF(VLOOKUP($B90,'S 2 H NET'!$B$6:E$130,4,FALSE)="","",(VLOOKUP($B90,'S 2 H NET'!$B$6:$E$130,4,FALSE)))</f>
        <v>36</v>
      </c>
      <c r="G90" s="51">
        <f>IF(F90="","",SUM(E90:F90))</f>
        <v>45</v>
      </c>
      <c r="H90" s="36" t="str">
        <f>IF(VLOOKUP($B90,'S 2 H BRUT'!$B$6:$F$130,5,FALSE)="","",(VLOOKUP($B90,'S 2 H BRUT'!$B$6:$F$130,5,FALSE)))</f>
        <v/>
      </c>
      <c r="I90" s="36" t="str">
        <f>IF(VLOOKUP($B90,'S 2 H NET'!$B$6:$F$130,5,FALSE)="","",(VLOOKUP($B90,'S 2 H NET'!$B$6:$F$130,5,FALSE)))</f>
        <v/>
      </c>
      <c r="J90" s="51" t="str">
        <f>IF(I90="","",SUM(H90:I90))</f>
        <v/>
      </c>
      <c r="K90" s="36" t="str">
        <f>IF(VLOOKUP($B90,'S 2 H BRUT'!$B$6:$G$130,6,FALSE)="","",(VLOOKUP($B90,'S 2 H BRUT'!$B$6:$G$130,6,FALSE)))</f>
        <v/>
      </c>
      <c r="L90" s="36" t="str">
        <f>IF(VLOOKUP($B90,'S 2 H NET'!$B$6:$G$130,6,FALSE)="","",(VLOOKUP($B90,'S 2 H NET'!$B$6:$G$130,6,FALSE)))</f>
        <v/>
      </c>
      <c r="M90" s="51" t="str">
        <f>IF(L90="","",SUM(K90:L90))</f>
        <v/>
      </c>
      <c r="N90" s="36" t="str">
        <f>IF(VLOOKUP($B90,'S 2 H BRUT'!$B$6:$H$130,7,FALSE)="","",(VLOOKUP($B90,'S 2 H BRUT'!$B$6:$H$130,7,FALSE)))</f>
        <v/>
      </c>
      <c r="O90" s="36" t="str">
        <f>IF(VLOOKUP($B90,'S 2 H NET'!$B$6:$H$130,7,FALSE)="","",(VLOOKUP($B90,'S 2 H NET'!$B$6:$H$130,7,FALSE)))</f>
        <v/>
      </c>
      <c r="P90" s="51" t="str">
        <f>IF(O90="","",SUM(N90:O90))</f>
        <v/>
      </c>
      <c r="Q90" s="36" t="str">
        <f>IF(VLOOKUP($B90,'S 2 H BRUT'!$B$6:$J$130,8,FALSE)="","",(VLOOKUP($B90,'S 2 H BRUT'!$B$6:$J$130,8,FALSE)))</f>
        <v/>
      </c>
      <c r="R90" s="36" t="str">
        <f>IF(VLOOKUP($B90,'S 2 H NET'!$B$6:$J$130,8,FALSE)="","",(VLOOKUP($B90,'S 2 H NET'!$B$6:$J$130,8,FALSE)))</f>
        <v/>
      </c>
      <c r="S90" s="51" t="str">
        <f>IF(R90="","",SUM(Q90:R90))</f>
        <v/>
      </c>
      <c r="T90" s="36" t="str">
        <f>IF(VLOOKUP($B90,'S 2 H BRUT'!$B$6:$J$130,9,FALSE)="","",(VLOOKUP($B90,'S 2 H BRUT'!$B$6:$J$130,9,FALSE)))</f>
        <v/>
      </c>
      <c r="U90" s="36" t="str">
        <f>IF(VLOOKUP($B90,'S 2 H NET'!$B$6:$J$130,9,FALSE)="","",(VLOOKUP($B90,'S 2 H NET'!$B$6:$J$130,9,FALSE)))</f>
        <v/>
      </c>
      <c r="V90" s="51" t="str">
        <f>IF(U90="","",SUM(T90:U90))</f>
        <v/>
      </c>
      <c r="W90" s="36" t="str">
        <f>IF(VLOOKUP($B90,'S 2 H BRUT'!$B$6:$M$130,10,FALSE)="","",(VLOOKUP($B90,'S 2 H BRUT'!$B$6:$M$130,10,FALSE)))</f>
        <v/>
      </c>
      <c r="X90" s="36" t="str">
        <f>IF(VLOOKUP($B90,'S 2 H NET'!$B$6:$M$130,10,FALSE)="","",(VLOOKUP($B90,'S 2 H NET'!$B$6:$M$130,10,FALSE)))</f>
        <v/>
      </c>
      <c r="Y90" s="51" t="str">
        <f>IF(X90="","",SUM(W90:X90))</f>
        <v/>
      </c>
      <c r="Z90" s="36" t="str">
        <f>IF(VLOOKUP($B90,'S 2 H BRUT'!$B$6:$L$130,11,FALSE)="","",(VLOOKUP($B90,'S 2 H BRUT'!$B$6:$L$130,11,FALSE)))</f>
        <v/>
      </c>
      <c r="AA90" s="36" t="str">
        <f>IF(VLOOKUP($B90,'S 2 H NET'!$B$6:$L$130,11,FALSE)="","",(VLOOKUP($B90,'S 2 H NET'!$B$6:$L$130,11,FALSE)))</f>
        <v/>
      </c>
      <c r="AB90" s="51" t="str">
        <f>IF(AA90="","",SUM(Z90:AA90))</f>
        <v/>
      </c>
      <c r="AC90" s="36">
        <f>IF(VLOOKUP($B90,'S 2 H BRUT'!$B$6:$M$130,12,FALSE)="","",(VLOOKUP($B90,'S 2 H BRUT'!$B$6:$M$130,12,FALSE)))</f>
        <v>11</v>
      </c>
      <c r="AD90" s="36">
        <f>IF(VLOOKUP($B90,'S 2 H NET'!$B$6:$M$130,12,FALSE)="","",(VLOOKUP($B90,'S 2 H NET'!$B$6:$M$130,12,FALSE)))</f>
        <v>30</v>
      </c>
      <c r="AE90" s="51">
        <f>IF(AD90="","",SUM(AC90:AD90))</f>
        <v>41</v>
      </c>
      <c r="AF90" s="36" t="str">
        <f>IF(VLOOKUP($B90,'S 2 H BRUT'!$B$6:$N$130,13,FALSE)="","",(VLOOKUP($B90,'S 2 H BRUT'!$B$6:$N$130,13,FALSE)))</f>
        <v/>
      </c>
      <c r="AG90" s="36" t="str">
        <f>IF(VLOOKUP($B90,'S 2 H NET'!$B$6:$N$130,13,FALSE)="","",(VLOOKUP($B90,'S 2 H NET'!$B$6:$N$130,13,FALSE)))</f>
        <v/>
      </c>
      <c r="AH90" s="51" t="str">
        <f>IF(AG90="","",SUM(AF90:AG90))</f>
        <v/>
      </c>
      <c r="AI90" s="51">
        <f>SUM(G90,J90,M90,P90,S90,V90,Y90,AB90,AE90,AH90)</f>
        <v>86</v>
      </c>
      <c r="AJ90" s="52">
        <f>+COUNT(G90,J90,M90,P90,S90,V90,Y90,AB90,AE90,AH90)</f>
        <v>2</v>
      </c>
      <c r="AK90" s="52">
        <f>IF(AJ90&lt;6,0,+SMALL(($G90,$J90,$M90,$P90,$S90,$V90,$Y90,$AB90,$AE90,$AH90),1))</f>
        <v>0</v>
      </c>
      <c r="AL90" s="52">
        <f>IF(AJ90&lt;7,0,+SMALL(($G90,$J90,$M90,$P90,$S90,$V90,$Y90,$AB90,$AE90,$AH90),2))</f>
        <v>0</v>
      </c>
      <c r="AM90" s="52">
        <f>IF(AJ90&lt;8,0,+SMALL(($G90,$J90,$M90,$P90,$S90,$V90,$Y90,$AB90,$AE90,$AH90),3))</f>
        <v>0</v>
      </c>
      <c r="AN90" s="52">
        <f>IF(AJ90&lt;9,0,+SMALL(($G90,$J90,$M90,$P90,$S90,$V90,$Y90,$AB90,$AE90,$AH90),4))</f>
        <v>0</v>
      </c>
      <c r="AO90" s="52">
        <f>AI90-AK90-AL90-AM90-AN90</f>
        <v>86</v>
      </c>
      <c r="AP90" s="20">
        <f>RANK(AO90,$AO$6:$AO$130,0)</f>
        <v>85</v>
      </c>
    </row>
    <row r="91" spans="2:42" ht="14.4">
      <c r="B91" s="48" t="s">
        <v>250</v>
      </c>
      <c r="C91" s="36"/>
      <c r="D91" s="46" t="s">
        <v>22</v>
      </c>
      <c r="E91" s="36">
        <f>IF(VLOOKUP($B91,'S 2 H BRUT'!$B$6:$E$130,4,FALSE)="","",(VLOOKUP($B91,'S 2 H BRUT'!$B$6:$E$130,4,FALSE)))</f>
        <v>9</v>
      </c>
      <c r="F91" s="36">
        <f>IF(VLOOKUP($B91,'S 2 H NET'!$B$6:E$130,4,FALSE)="","",(VLOOKUP($B91,'S 2 H NET'!$B$6:$E$130,4,FALSE)))</f>
        <v>26</v>
      </c>
      <c r="G91" s="51">
        <f>IF(F91="","",SUM(E91:F91))</f>
        <v>35</v>
      </c>
      <c r="H91" s="36" t="str">
        <f>IF(VLOOKUP($B91,'S 2 H BRUT'!$B$6:$F$130,5,FALSE)="","",(VLOOKUP($B91,'S 2 H BRUT'!$B$6:$F$130,5,FALSE)))</f>
        <v/>
      </c>
      <c r="I91" s="36" t="str">
        <f>IF(VLOOKUP($B91,'S 2 H NET'!$B$6:$F$130,5,FALSE)="","",(VLOOKUP($B91,'S 2 H NET'!$B$6:$F$130,5,FALSE)))</f>
        <v/>
      </c>
      <c r="J91" s="51" t="str">
        <f>IF(I91="","",SUM(H91:I91))</f>
        <v/>
      </c>
      <c r="K91" s="36" t="str">
        <f>IF(VLOOKUP($B91,'S 2 H BRUT'!$B$6:$G$130,6,FALSE)="","",(VLOOKUP($B91,'S 2 H BRUT'!$B$6:$G$130,6,FALSE)))</f>
        <v/>
      </c>
      <c r="L91" s="36" t="str">
        <f>IF(VLOOKUP($B91,'S 2 H NET'!$B$6:$G$130,6,FALSE)="","",(VLOOKUP($B91,'S 2 H NET'!$B$6:$G$130,6,FALSE)))</f>
        <v/>
      </c>
      <c r="M91" s="51" t="str">
        <f>IF(L91="","",SUM(K91:L91))</f>
        <v/>
      </c>
      <c r="N91" s="36" t="str">
        <f>IF(VLOOKUP($B91,'S 2 H BRUT'!$B$6:$H$130,7,FALSE)="","",(VLOOKUP($B91,'S 2 H BRUT'!$B$6:$H$130,7,FALSE)))</f>
        <v/>
      </c>
      <c r="O91" s="36" t="str">
        <f>IF(VLOOKUP($B91,'S 2 H NET'!$B$6:$H$130,7,FALSE)="","",(VLOOKUP($B91,'S 2 H NET'!$B$6:$H$130,7,FALSE)))</f>
        <v/>
      </c>
      <c r="P91" s="51" t="str">
        <f>IF(O91="","",SUM(N91:O91))</f>
        <v/>
      </c>
      <c r="Q91" s="36">
        <f>IF(VLOOKUP($B91,'S 2 H BRUT'!$B$6:$J$130,8,FALSE)="","",(VLOOKUP($B91,'S 2 H BRUT'!$B$6:$J$130,8,FALSE)))</f>
        <v>14</v>
      </c>
      <c r="R91" s="36">
        <f>IF(VLOOKUP($B91,'S 2 H NET'!$B$6:$J$130,8,FALSE)="","",(VLOOKUP($B91,'S 2 H NET'!$B$6:$J$130,8,FALSE)))</f>
        <v>35</v>
      </c>
      <c r="S91" s="51">
        <f>IF(R91="","",SUM(Q91:R91))</f>
        <v>49</v>
      </c>
      <c r="T91" s="36" t="str">
        <f>IF(VLOOKUP($B91,'S 2 H BRUT'!$B$6:$J$130,9,FALSE)="","",(VLOOKUP($B91,'S 2 H BRUT'!$B$6:$J$130,9,FALSE)))</f>
        <v/>
      </c>
      <c r="U91" s="36" t="str">
        <f>IF(VLOOKUP($B91,'S 2 H NET'!$B$6:$J$130,9,FALSE)="","",(VLOOKUP($B91,'S 2 H NET'!$B$6:$J$130,9,FALSE)))</f>
        <v/>
      </c>
      <c r="V91" s="51" t="str">
        <f>IF(U91="","",SUM(T91:U91))</f>
        <v/>
      </c>
      <c r="W91" s="36" t="str">
        <f>IF(VLOOKUP($B91,'S 2 H BRUT'!$B$6:$M$130,10,FALSE)="","",(VLOOKUP($B91,'S 2 H BRUT'!$B$6:$M$130,10,FALSE)))</f>
        <v/>
      </c>
      <c r="X91" s="36" t="str">
        <f>IF(VLOOKUP($B91,'S 2 H NET'!$B$6:$M$130,10,FALSE)="","",(VLOOKUP($B91,'S 2 H NET'!$B$6:$M$130,10,FALSE)))</f>
        <v/>
      </c>
      <c r="Y91" s="51" t="str">
        <f>IF(X91="","",SUM(W91:X91))</f>
        <v/>
      </c>
      <c r="Z91" s="36" t="str">
        <f>IF(VLOOKUP($B91,'S 2 H BRUT'!$B$6:$L$130,11,FALSE)="","",(VLOOKUP($B91,'S 2 H BRUT'!$B$6:$L$130,11,FALSE)))</f>
        <v/>
      </c>
      <c r="AA91" s="36" t="str">
        <f>IF(VLOOKUP($B91,'S 2 H NET'!$B$6:$L$130,11,FALSE)="","",(VLOOKUP($B91,'S 2 H NET'!$B$6:$L$130,11,FALSE)))</f>
        <v/>
      </c>
      <c r="AB91" s="51" t="str">
        <f>IF(AA91="","",SUM(Z91:AA91))</f>
        <v/>
      </c>
      <c r="AC91" s="36" t="str">
        <f>IF(VLOOKUP($B91,'S 2 H BRUT'!$B$6:$M$130,12,FALSE)="","",(VLOOKUP($B91,'S 2 H BRUT'!$B$6:$M$130,12,FALSE)))</f>
        <v/>
      </c>
      <c r="AD91" s="36" t="str">
        <f>IF(VLOOKUP($B91,'S 2 H NET'!$B$6:$M$130,12,FALSE)="","",(VLOOKUP($B91,'S 2 H NET'!$B$6:$M$130,12,FALSE)))</f>
        <v/>
      </c>
      <c r="AE91" s="51" t="str">
        <f>IF(AD91="","",SUM(AC91:AD91))</f>
        <v/>
      </c>
      <c r="AF91" s="36" t="str">
        <f>IF(VLOOKUP($B91,'S 2 H BRUT'!$B$6:$N$130,13,FALSE)="","",(VLOOKUP($B91,'S 2 H BRUT'!$B$6:$N$130,13,FALSE)))</f>
        <v/>
      </c>
      <c r="AG91" s="36" t="str">
        <f>IF(VLOOKUP($B91,'S 2 H NET'!$B$6:$N$130,13,FALSE)="","",(VLOOKUP($B91,'S 2 H NET'!$B$6:$N$130,13,FALSE)))</f>
        <v/>
      </c>
      <c r="AH91" s="51" t="str">
        <f>IF(AG91="","",SUM(AF91:AG91))</f>
        <v/>
      </c>
      <c r="AI91" s="51">
        <f>SUM(G91,J91,M91,P91,S91,V91,Y91,AB91,AE91,AH91)</f>
        <v>84</v>
      </c>
      <c r="AJ91" s="52">
        <f>+COUNT(G91,J91,M91,P91,S91,V91,Y91,AB91,AE91,AH91)</f>
        <v>2</v>
      </c>
      <c r="AK91" s="52">
        <f>IF(AJ91&lt;6,0,+SMALL(($G91,$J91,$M91,$P91,$S91,$V91,$Y91,$AB91,$AE91,$AH91),1))</f>
        <v>0</v>
      </c>
      <c r="AL91" s="52">
        <f>IF(AJ91&lt;7,0,+SMALL(($G91,$J91,$M91,$P91,$S91,$V91,$Y91,$AB91,$AE91,$AH91),2))</f>
        <v>0</v>
      </c>
      <c r="AM91" s="52">
        <f>IF(AJ91&lt;8,0,+SMALL(($G91,$J91,$M91,$P91,$S91,$V91,$Y91,$AB91,$AE91,$AH91),3))</f>
        <v>0</v>
      </c>
      <c r="AN91" s="52">
        <f>IF(AJ91&lt;9,0,+SMALL(($G91,$J91,$M91,$P91,$S91,$V91,$Y91,$AB91,$AE91,$AH91),4))</f>
        <v>0</v>
      </c>
      <c r="AO91" s="52">
        <f>AI91-AK91-AL91-AM91-AN91</f>
        <v>84</v>
      </c>
      <c r="AP91" s="20">
        <f>RANK(AO91,$AO$6:$AO$130,0)</f>
        <v>86</v>
      </c>
    </row>
    <row r="92" spans="2:42" ht="14.4">
      <c r="B92" s="48" t="s">
        <v>190</v>
      </c>
      <c r="C92" s="36"/>
      <c r="D92" s="44" t="s">
        <v>48</v>
      </c>
      <c r="E92" s="36">
        <f>IF(VLOOKUP($B92,'S 2 H BRUT'!$B$6:$E$130,4,FALSE)="","",(VLOOKUP($B92,'S 2 H BRUT'!$B$6:$E$130,4,FALSE)))</f>
        <v>14</v>
      </c>
      <c r="F92" s="36">
        <f>IF(VLOOKUP($B92,'S 2 H NET'!$B$6:E$130,4,FALSE)="","",(VLOOKUP($B92,'S 2 H NET'!$B$6:$E$130,4,FALSE)))</f>
        <v>30</v>
      </c>
      <c r="G92" s="51">
        <f>IF(F92="","",SUM(E92:F92))</f>
        <v>44</v>
      </c>
      <c r="H92" s="36" t="str">
        <f>IF(VLOOKUP($B92,'S 2 H BRUT'!$B$6:$F$130,5,FALSE)="","",(VLOOKUP($B92,'S 2 H BRUT'!$B$6:$F$130,5,FALSE)))</f>
        <v/>
      </c>
      <c r="I92" s="36" t="str">
        <f>IF(VLOOKUP($B92,'S 2 H NET'!$B$6:$F$130,5,FALSE)="","",(VLOOKUP($B92,'S 2 H NET'!$B$6:$F$130,5,FALSE)))</f>
        <v/>
      </c>
      <c r="J92" s="51" t="str">
        <f>IF(I92="","",SUM(H92:I92))</f>
        <v/>
      </c>
      <c r="K92" s="36">
        <f>IF(VLOOKUP($B92,'S 2 H BRUT'!$B$6:$G$130,6,FALSE)="","",(VLOOKUP($B92,'S 2 H BRUT'!$B$6:$G$130,6,FALSE)))</f>
        <v>11</v>
      </c>
      <c r="L92" s="36">
        <f>IF(VLOOKUP($B92,'S 2 H NET'!$B$6:$G$130,6,FALSE)="","",(VLOOKUP($B92,'S 2 H NET'!$B$6:$G$130,6,FALSE)))</f>
        <v>26</v>
      </c>
      <c r="M92" s="51">
        <f>IF(L92="","",SUM(K92:L92))</f>
        <v>37</v>
      </c>
      <c r="N92" s="36" t="str">
        <f>IF(VLOOKUP($B92,'S 2 H BRUT'!$B$6:$H$130,7,FALSE)="","",(VLOOKUP($B92,'S 2 H BRUT'!$B$6:$H$130,7,FALSE)))</f>
        <v/>
      </c>
      <c r="O92" s="36" t="str">
        <f>IF(VLOOKUP($B92,'S 2 H NET'!$B$6:$H$130,7,FALSE)="","",(VLOOKUP($B92,'S 2 H NET'!$B$6:$H$130,7,FALSE)))</f>
        <v/>
      </c>
      <c r="P92" s="51" t="str">
        <f>IF(O92="","",SUM(N92:O92))</f>
        <v/>
      </c>
      <c r="Q92" s="36" t="str">
        <f>IF(VLOOKUP($B92,'S 2 H BRUT'!$B$6:$J$130,8,FALSE)="","",(VLOOKUP($B92,'S 2 H BRUT'!$B$6:$J$130,8,FALSE)))</f>
        <v/>
      </c>
      <c r="R92" s="36" t="str">
        <f>IF(VLOOKUP($B92,'S 2 H NET'!$B$6:$J$130,8,FALSE)="","",(VLOOKUP($B92,'S 2 H NET'!$B$6:$J$130,8,FALSE)))</f>
        <v/>
      </c>
      <c r="S92" s="51" t="str">
        <f>IF(R92="","",SUM(Q92:R92))</f>
        <v/>
      </c>
      <c r="T92" s="36" t="str">
        <f>IF(VLOOKUP($B92,'S 2 H BRUT'!$B$6:$J$130,9,FALSE)="","",(VLOOKUP($B92,'S 2 H BRUT'!$B$6:$J$130,9,FALSE)))</f>
        <v/>
      </c>
      <c r="U92" s="36" t="str">
        <f>IF(VLOOKUP($B92,'S 2 H NET'!$B$6:$J$130,9,FALSE)="","",(VLOOKUP($B92,'S 2 H NET'!$B$6:$J$130,9,FALSE)))</f>
        <v/>
      </c>
      <c r="V92" s="51" t="str">
        <f>IF(U92="","",SUM(T92:U92))</f>
        <v/>
      </c>
      <c r="W92" s="36" t="str">
        <f>IF(VLOOKUP($B92,'S 2 H BRUT'!$B$6:$M$130,10,FALSE)="","",(VLOOKUP($B92,'S 2 H BRUT'!$B$6:$M$130,10,FALSE)))</f>
        <v/>
      </c>
      <c r="X92" s="36" t="str">
        <f>IF(VLOOKUP($B92,'S 2 H NET'!$B$6:$M$130,10,FALSE)="","",(VLOOKUP($B92,'S 2 H NET'!$B$6:$M$130,10,FALSE)))</f>
        <v/>
      </c>
      <c r="Y92" s="51" t="str">
        <f>IF(X92="","",SUM(W92:X92))</f>
        <v/>
      </c>
      <c r="Z92" s="36" t="str">
        <f>IF(VLOOKUP($B92,'S 2 H BRUT'!$B$6:$L$130,11,FALSE)="","",(VLOOKUP($B92,'S 2 H BRUT'!$B$6:$L$130,11,FALSE)))</f>
        <v/>
      </c>
      <c r="AA92" s="36" t="str">
        <f>IF(VLOOKUP($B92,'S 2 H NET'!$B$6:$L$130,11,FALSE)="","",(VLOOKUP($B92,'S 2 H NET'!$B$6:$L$130,11,FALSE)))</f>
        <v/>
      </c>
      <c r="AB92" s="51" t="str">
        <f>IF(AA92="","",SUM(Z92:AA92))</f>
        <v/>
      </c>
      <c r="AC92" s="36" t="str">
        <f>IF(VLOOKUP($B92,'S 2 H BRUT'!$B$6:$M$130,12,FALSE)="","",(VLOOKUP($B92,'S 2 H BRUT'!$B$6:$M$130,12,FALSE)))</f>
        <v/>
      </c>
      <c r="AD92" s="36" t="str">
        <f>IF(VLOOKUP($B92,'S 2 H NET'!$B$6:$M$130,12,FALSE)="","",(VLOOKUP($B92,'S 2 H NET'!$B$6:$M$130,12,FALSE)))</f>
        <v/>
      </c>
      <c r="AE92" s="51" t="str">
        <f>IF(AD92="","",SUM(AC92:AD92))</f>
        <v/>
      </c>
      <c r="AF92" s="36" t="str">
        <f>IF(VLOOKUP($B92,'S 2 H BRUT'!$B$6:$N$130,13,FALSE)="","",(VLOOKUP($B92,'S 2 H BRUT'!$B$6:$N$130,13,FALSE)))</f>
        <v/>
      </c>
      <c r="AG92" s="36" t="str">
        <f>IF(VLOOKUP($B92,'S 2 H NET'!$B$6:$N$130,13,FALSE)="","",(VLOOKUP($B92,'S 2 H NET'!$B$6:$N$130,13,FALSE)))</f>
        <v/>
      </c>
      <c r="AH92" s="51" t="str">
        <f>IF(AG92="","",SUM(AF92:AG92))</f>
        <v/>
      </c>
      <c r="AI92" s="51">
        <f>SUM(G92,J92,M92,P92,S92,V92,Y92,AB92,AE92,AH92)</f>
        <v>81</v>
      </c>
      <c r="AJ92" s="52">
        <f>+COUNT(G92,J92,M92,P92,S92,V92,Y92,AB92,AE92,AH92)</f>
        <v>2</v>
      </c>
      <c r="AK92" s="52">
        <f>IF(AJ92&lt;6,0,+SMALL(($G92,$J92,$M92,$P92,$S92,$V92,$Y92,$AB92,$AE92,$AH92),1))</f>
        <v>0</v>
      </c>
      <c r="AL92" s="52">
        <f>IF(AJ92&lt;7,0,+SMALL(($G92,$J92,$M92,$P92,$S92,$V92,$Y92,$AB92,$AE92,$AH92),2))</f>
        <v>0</v>
      </c>
      <c r="AM92" s="52">
        <f>IF(AJ92&lt;8,0,+SMALL(($G92,$J92,$M92,$P92,$S92,$V92,$Y92,$AB92,$AE92,$AH92),3))</f>
        <v>0</v>
      </c>
      <c r="AN92" s="52">
        <f>IF(AJ92&lt;9,0,+SMALL(($G92,$J92,$M92,$P92,$S92,$V92,$Y92,$AB92,$AE92,$AH92),4))</f>
        <v>0</v>
      </c>
      <c r="AO92" s="52">
        <f>AI92-AK92-AL92-AM92-AN92</f>
        <v>81</v>
      </c>
      <c r="AP92" s="20">
        <f>RANK(AO92,$AO$6:$AO$130,0)</f>
        <v>87</v>
      </c>
    </row>
    <row r="93" spans="2:42" ht="14.4">
      <c r="B93" s="48" t="s">
        <v>191</v>
      </c>
      <c r="C93" s="36"/>
      <c r="D93" s="71" t="s">
        <v>107</v>
      </c>
      <c r="E93" s="36" t="str">
        <f>IF(VLOOKUP($B93,'S 2 H BRUT'!$B$6:$E$130,4,FALSE)="","",(VLOOKUP($B93,'S 2 H BRUT'!$B$6:$E$130,4,FALSE)))</f>
        <v/>
      </c>
      <c r="F93" s="36" t="str">
        <f>IF(VLOOKUP($B93,'S 2 H NET'!$B$6:E$130,4,FALSE)="","",(VLOOKUP($B93,'S 2 H NET'!$B$6:$E$130,4,FALSE)))</f>
        <v/>
      </c>
      <c r="G93" s="51" t="str">
        <f>IF(F93="","",SUM(E93:F93))</f>
        <v/>
      </c>
      <c r="H93" s="36">
        <f>IF(VLOOKUP($B93,'S 2 H BRUT'!$B$6:$F$130,5,FALSE)="","",(VLOOKUP($B93,'S 2 H BRUT'!$B$6:$F$130,5,FALSE)))</f>
        <v>5</v>
      </c>
      <c r="I93" s="36">
        <f>IF(VLOOKUP($B93,'S 2 H NET'!$B$6:$F$130,5,FALSE)="","",(VLOOKUP($B93,'S 2 H NET'!$B$6:$F$130,5,FALSE)))</f>
        <v>34</v>
      </c>
      <c r="J93" s="51">
        <f>IF(I93="","",SUM(H93:I93))</f>
        <v>39</v>
      </c>
      <c r="K93" s="36" t="str">
        <f>IF(VLOOKUP($B93,'S 2 H BRUT'!$B$6:$G$130,6,FALSE)="","",(VLOOKUP($B93,'S 2 H BRUT'!$B$6:$G$130,6,FALSE)))</f>
        <v/>
      </c>
      <c r="L93" s="36" t="str">
        <f>IF(VLOOKUP($B93,'S 2 H NET'!$B$6:$G$130,6,FALSE)="","",(VLOOKUP($B93,'S 2 H NET'!$B$6:$G$130,6,FALSE)))</f>
        <v/>
      </c>
      <c r="M93" s="51" t="str">
        <f>IF(L93="","",SUM(K93:L93))</f>
        <v/>
      </c>
      <c r="N93" s="36" t="str">
        <f>IF(VLOOKUP($B93,'S 2 H BRUT'!$B$6:$H$130,7,FALSE)="","",(VLOOKUP($B93,'S 2 H BRUT'!$B$6:$H$130,7,FALSE)))</f>
        <v/>
      </c>
      <c r="O93" s="36" t="str">
        <f>IF(VLOOKUP($B93,'S 2 H NET'!$B$6:$H$130,7,FALSE)="","",(VLOOKUP($B93,'S 2 H NET'!$B$6:$H$130,7,FALSE)))</f>
        <v/>
      </c>
      <c r="P93" s="51" t="str">
        <f>IF(O93="","",SUM(N93:O93))</f>
        <v/>
      </c>
      <c r="Q93" s="36" t="str">
        <f>IF(VLOOKUP($B93,'S 2 H BRUT'!$B$6:$J$130,8,FALSE)="","",(VLOOKUP($B93,'S 2 H BRUT'!$B$6:$J$130,8,FALSE)))</f>
        <v/>
      </c>
      <c r="R93" s="36" t="str">
        <f>IF(VLOOKUP($B93,'S 2 H NET'!$B$6:$J$130,8,FALSE)="","",(VLOOKUP($B93,'S 2 H NET'!$B$6:$J$130,8,FALSE)))</f>
        <v/>
      </c>
      <c r="S93" s="51" t="str">
        <f>IF(R93="","",SUM(Q93:R93))</f>
        <v/>
      </c>
      <c r="T93" s="36">
        <f>IF(VLOOKUP($B93,'S 2 H BRUT'!$B$6:$J$130,9,FALSE)="","",(VLOOKUP($B93,'S 2 H BRUT'!$B$6:$J$130,9,FALSE)))</f>
        <v>5</v>
      </c>
      <c r="U93" s="36">
        <f>IF(VLOOKUP($B93,'S 2 H NET'!$B$6:$J$130,9,FALSE)="","",(VLOOKUP($B93,'S 2 H NET'!$B$6:$J$130,9,FALSE)))</f>
        <v>34</v>
      </c>
      <c r="V93" s="51">
        <f>IF(U93="","",SUM(T93:U93))</f>
        <v>39</v>
      </c>
      <c r="W93" s="36" t="str">
        <f>IF(VLOOKUP($B93,'S 2 H BRUT'!$B$6:$M$130,10,FALSE)="","",(VLOOKUP($B93,'S 2 H BRUT'!$B$6:$M$130,10,FALSE)))</f>
        <v/>
      </c>
      <c r="X93" s="36" t="str">
        <f>IF(VLOOKUP($B93,'S 2 H NET'!$B$6:$M$130,10,FALSE)="","",(VLOOKUP($B93,'S 2 H NET'!$B$6:$M$130,10,FALSE)))</f>
        <v/>
      </c>
      <c r="Y93" s="51" t="str">
        <f>IF(X93="","",SUM(W93:X93))</f>
        <v/>
      </c>
      <c r="Z93" s="36" t="str">
        <f>IF(VLOOKUP($B93,'S 2 H BRUT'!$B$6:$L$130,11,FALSE)="","",(VLOOKUP($B93,'S 2 H BRUT'!$B$6:$L$130,11,FALSE)))</f>
        <v/>
      </c>
      <c r="AA93" s="36" t="str">
        <f>IF(VLOOKUP($B93,'S 2 H NET'!$B$6:$L$130,11,FALSE)="","",(VLOOKUP($B93,'S 2 H NET'!$B$6:$L$130,11,FALSE)))</f>
        <v/>
      </c>
      <c r="AB93" s="51" t="str">
        <f>IF(AA93="","",SUM(Z93:AA93))</f>
        <v/>
      </c>
      <c r="AC93" s="36" t="str">
        <f>IF(VLOOKUP($B93,'S 2 H BRUT'!$B$6:$M$130,12,FALSE)="","",(VLOOKUP($B93,'S 2 H BRUT'!$B$6:$M$130,12,FALSE)))</f>
        <v/>
      </c>
      <c r="AD93" s="36" t="str">
        <f>IF(VLOOKUP($B93,'S 2 H NET'!$B$6:$M$130,12,FALSE)="","",(VLOOKUP($B93,'S 2 H NET'!$B$6:$M$130,12,FALSE)))</f>
        <v/>
      </c>
      <c r="AE93" s="51" t="str">
        <f>IF(AD93="","",SUM(AC93:AD93))</f>
        <v/>
      </c>
      <c r="AF93" s="36" t="str">
        <f>IF(VLOOKUP($B93,'S 2 H BRUT'!$B$6:$N$130,13,FALSE)="","",(VLOOKUP($B93,'S 2 H BRUT'!$B$6:$N$130,13,FALSE)))</f>
        <v/>
      </c>
      <c r="AG93" s="36" t="str">
        <f>IF(VLOOKUP($B93,'S 2 H NET'!$B$6:$N$130,13,FALSE)="","",(VLOOKUP($B93,'S 2 H NET'!$B$6:$N$130,13,FALSE)))</f>
        <v/>
      </c>
      <c r="AH93" s="51" t="str">
        <f>IF(AG93="","",SUM(AF93:AG93))</f>
        <v/>
      </c>
      <c r="AI93" s="51">
        <f>SUM(G93,J93,M93,P93,S93,V93,Y93,AB93,AE93,AH93)</f>
        <v>78</v>
      </c>
      <c r="AJ93" s="52">
        <f>+COUNT(G93,J93,M93,P93,S93,V93,Y93,AB93,AE93,AH93)</f>
        <v>2</v>
      </c>
      <c r="AK93" s="52">
        <f>IF(AJ93&lt;6,0,+SMALL(($G93,$J93,$M93,$P93,$S93,$V93,$Y93,$AB93,$AE93,$AH93),1))</f>
        <v>0</v>
      </c>
      <c r="AL93" s="52">
        <f>IF(AJ93&lt;7,0,+SMALL(($G93,$J93,$M93,$P93,$S93,$V93,$Y93,$AB93,$AE93,$AH93),2))</f>
        <v>0</v>
      </c>
      <c r="AM93" s="52">
        <f>IF(AJ93&lt;8,0,+SMALL(($G93,$J93,$M93,$P93,$S93,$V93,$Y93,$AB93,$AE93,$AH93),3))</f>
        <v>0</v>
      </c>
      <c r="AN93" s="52">
        <f>IF(AJ93&lt;9,0,+SMALL(($G93,$J93,$M93,$P93,$S93,$V93,$Y93,$AB93,$AE93,$AH93),4))</f>
        <v>0</v>
      </c>
      <c r="AO93" s="52">
        <f>AI93-AK93-AL93-AM93-AN93</f>
        <v>78</v>
      </c>
      <c r="AP93" s="20">
        <f>RANK(AO93,$AO$6:$AO$130,0)</f>
        <v>88</v>
      </c>
    </row>
    <row r="94" spans="2:42" ht="14.4">
      <c r="B94" s="129" t="s">
        <v>293</v>
      </c>
      <c r="C94" s="36"/>
      <c r="D94" s="119" t="s">
        <v>192</v>
      </c>
      <c r="E94" s="36" t="str">
        <f>IF(VLOOKUP($B94,'S 2 H BRUT'!$B$6:$E$130,4,FALSE)="","",(VLOOKUP($B94,'S 2 H BRUT'!$B$6:$E$130,4,FALSE)))</f>
        <v/>
      </c>
      <c r="F94" s="36" t="str">
        <f>IF(VLOOKUP($B94,'S 2 H NET'!$B$6:E$130,4,FALSE)="","",(VLOOKUP($B94,'S 2 H NET'!$B$6:$E$130,4,FALSE)))</f>
        <v/>
      </c>
      <c r="G94" s="51" t="str">
        <f>IF(F94="","",SUM(E94:F94))</f>
        <v/>
      </c>
      <c r="H94" s="36" t="str">
        <f>IF(VLOOKUP($B94,'S 2 H BRUT'!$B$6:$F$130,5,FALSE)="","",(VLOOKUP($B94,'S 2 H BRUT'!$B$6:$F$130,5,FALSE)))</f>
        <v/>
      </c>
      <c r="I94" s="36" t="str">
        <f>IF(VLOOKUP($B94,'S 2 H NET'!$B$6:$F$130,5,FALSE)="","",(VLOOKUP($B94,'S 2 H NET'!$B$6:$F$130,5,FALSE)))</f>
        <v/>
      </c>
      <c r="J94" s="51" t="str">
        <f>IF(I94="","",SUM(H94:I94))</f>
        <v/>
      </c>
      <c r="K94" s="36">
        <f>IF(VLOOKUP($B94,'S 2 H BRUT'!$B$6:$G$130,6,FALSE)="","",(VLOOKUP($B94,'S 2 H BRUT'!$B$6:$G$130,6,FALSE)))</f>
        <v>18</v>
      </c>
      <c r="L94" s="36">
        <f>IF(VLOOKUP($B94,'S 2 H NET'!$B$6:$G$130,6,FALSE)="","",(VLOOKUP($B94,'S 2 H NET'!$B$6:$G$130,6,FALSE)))</f>
        <v>21</v>
      </c>
      <c r="M94" s="51">
        <f>IF(L94="","",SUM(K94:L94))</f>
        <v>39</v>
      </c>
      <c r="N94" s="36">
        <f>IF(VLOOKUP($B94,'S 2 H BRUT'!$B$6:$H$130,7,FALSE)="","",(VLOOKUP($B94,'S 2 H BRUT'!$B$6:$H$130,7,FALSE)))</f>
        <v>14</v>
      </c>
      <c r="O94" s="36">
        <f>IF(VLOOKUP($B94,'S 2 H NET'!$B$6:$H$130,7,FALSE)="","",(VLOOKUP($B94,'S 2 H NET'!$B$6:$H$130,7,FALSE)))</f>
        <v>22</v>
      </c>
      <c r="P94" s="51">
        <f>IF(O94="","",SUM(N94:O94))</f>
        <v>36</v>
      </c>
      <c r="Q94" s="36" t="str">
        <f>IF(VLOOKUP($B94,'S 2 H BRUT'!$B$6:$J$130,8,FALSE)="","",(VLOOKUP($B94,'S 2 H BRUT'!$B$6:$J$130,8,FALSE)))</f>
        <v/>
      </c>
      <c r="R94" s="36" t="str">
        <f>IF(VLOOKUP($B94,'S 2 H NET'!$B$6:$J$130,8,FALSE)="","",(VLOOKUP($B94,'S 2 H NET'!$B$6:$J$130,8,FALSE)))</f>
        <v/>
      </c>
      <c r="S94" s="51" t="str">
        <f>IF(R94="","",SUM(Q94:R94))</f>
        <v/>
      </c>
      <c r="T94" s="36" t="str">
        <f>IF(VLOOKUP($B94,'S 2 H BRUT'!$B$6:$J$130,9,FALSE)="","",(VLOOKUP($B94,'S 2 H BRUT'!$B$6:$J$130,9,FALSE)))</f>
        <v/>
      </c>
      <c r="U94" s="36" t="str">
        <f>IF(VLOOKUP($B94,'S 2 H NET'!$B$6:$J$130,9,FALSE)="","",(VLOOKUP($B94,'S 2 H NET'!$B$6:$J$130,9,FALSE)))</f>
        <v/>
      </c>
      <c r="V94" s="51" t="str">
        <f>IF(U94="","",SUM(T94:U94))</f>
        <v/>
      </c>
      <c r="W94" s="36" t="str">
        <f>IF(VLOOKUP($B94,'S 2 H BRUT'!$B$6:$M$130,10,FALSE)="","",(VLOOKUP($B94,'S 2 H BRUT'!$B$6:$M$130,10,FALSE)))</f>
        <v/>
      </c>
      <c r="X94" s="36" t="str">
        <f>IF(VLOOKUP($B94,'S 2 H NET'!$B$6:$M$130,10,FALSE)="","",(VLOOKUP($B94,'S 2 H NET'!$B$6:$M$130,10,FALSE)))</f>
        <v/>
      </c>
      <c r="Y94" s="51" t="str">
        <f>IF(X94="","",SUM(W94:X94))</f>
        <v/>
      </c>
      <c r="Z94" s="36" t="str">
        <f>IF(VLOOKUP($B94,'S 2 H BRUT'!$B$6:$L$130,11,FALSE)="","",(VLOOKUP($B94,'S 2 H BRUT'!$B$6:$L$130,11,FALSE)))</f>
        <v/>
      </c>
      <c r="AA94" s="36" t="str">
        <f>IF(VLOOKUP($B94,'S 2 H NET'!$B$6:$L$130,11,FALSE)="","",(VLOOKUP($B94,'S 2 H NET'!$B$6:$L$130,11,FALSE)))</f>
        <v/>
      </c>
      <c r="AB94" s="51" t="str">
        <f>IF(AA94="","",SUM(Z94:AA94))</f>
        <v/>
      </c>
      <c r="AC94" s="36" t="str">
        <f>IF(VLOOKUP($B94,'S 2 H BRUT'!$B$6:$M$130,12,FALSE)="","",(VLOOKUP($B94,'S 2 H BRUT'!$B$6:$M$130,12,FALSE)))</f>
        <v/>
      </c>
      <c r="AD94" s="36" t="str">
        <f>IF(VLOOKUP($B94,'S 2 H NET'!$B$6:$M$130,12,FALSE)="","",(VLOOKUP($B94,'S 2 H NET'!$B$6:$M$130,12,FALSE)))</f>
        <v/>
      </c>
      <c r="AE94" s="51" t="str">
        <f>IF(AD94="","",SUM(AC94:AD94))</f>
        <v/>
      </c>
      <c r="AF94" s="36" t="str">
        <f>IF(VLOOKUP($B94,'S 2 H BRUT'!$B$6:$N$130,13,FALSE)="","",(VLOOKUP($B94,'S 2 H BRUT'!$B$6:$N$130,13,FALSE)))</f>
        <v/>
      </c>
      <c r="AG94" s="36" t="str">
        <f>IF(VLOOKUP($B94,'S 2 H NET'!$B$6:$N$130,13,FALSE)="","",(VLOOKUP($B94,'S 2 H NET'!$B$6:$N$130,13,FALSE)))</f>
        <v/>
      </c>
      <c r="AH94" s="51" t="str">
        <f>IF(AG94="","",SUM(AF94:AG94))</f>
        <v/>
      </c>
      <c r="AI94" s="51">
        <f>SUM(G94,J94,M94,P94,S94,V94,Y94,AB94,AE94,AH94)</f>
        <v>75</v>
      </c>
      <c r="AJ94" s="52">
        <f>+COUNT(G94,J94,M94,P94,S94,V94,Y94,AB94,AE94,AH94)</f>
        <v>2</v>
      </c>
      <c r="AK94" s="52">
        <f>IF(AJ94&lt;6,0,+SMALL(($G94,$J94,$M94,$P94,$S94,$V94,$Y94,$AB94,$AE94,$AH94),1))</f>
        <v>0</v>
      </c>
      <c r="AL94" s="52">
        <f>IF(AJ94&lt;7,0,+SMALL(($G94,$J94,$M94,$P94,$S94,$V94,$Y94,$AB94,$AE94,$AH94),2))</f>
        <v>0</v>
      </c>
      <c r="AM94" s="52">
        <f>IF(AJ94&lt;8,0,+SMALL(($G94,$J94,$M94,$P94,$S94,$V94,$Y94,$AB94,$AE94,$AH94),3))</f>
        <v>0</v>
      </c>
      <c r="AN94" s="52">
        <f>IF(AJ94&lt;9,0,+SMALL(($G94,$J94,$M94,$P94,$S94,$V94,$Y94,$AB94,$AE94,$AH94),4))</f>
        <v>0</v>
      </c>
      <c r="AO94" s="52">
        <f>AI94-AK94-AL94-AM94-AN94</f>
        <v>75</v>
      </c>
      <c r="AP94" s="20">
        <f>RANK(AO94,$AO$6:$AO$130,0)</f>
        <v>89</v>
      </c>
    </row>
    <row r="95" spans="2:42" ht="14.4">
      <c r="B95" s="48" t="s">
        <v>255</v>
      </c>
      <c r="C95" s="49"/>
      <c r="D95" s="75" t="s">
        <v>109</v>
      </c>
      <c r="E95" s="36">
        <f>IF(VLOOKUP($B95,'S 2 H BRUT'!$B$6:$E$130,4,FALSE)="","",(VLOOKUP($B95,'S 2 H BRUT'!$B$6:$E$130,4,FALSE)))</f>
        <v>8</v>
      </c>
      <c r="F95" s="36">
        <f>IF(VLOOKUP($B95,'S 2 H NET'!$B$6:E$130,4,FALSE)="","",(VLOOKUP($B95,'S 2 H NET'!$B$6:$E$130,4,FALSE)))</f>
        <v>27</v>
      </c>
      <c r="G95" s="51">
        <f>IF(F95="","",SUM(E95:F95))</f>
        <v>35</v>
      </c>
      <c r="H95" s="36" t="str">
        <f>IF(VLOOKUP($B95,'S 2 H BRUT'!$B$6:$F$130,5,FALSE)="","",(VLOOKUP($B95,'S 2 H BRUT'!$B$6:$F$130,5,FALSE)))</f>
        <v/>
      </c>
      <c r="I95" s="36" t="str">
        <f>IF(VLOOKUP($B95,'S 2 H NET'!$B$6:$F$130,5,FALSE)="","",(VLOOKUP($B95,'S 2 H NET'!$B$6:$F$130,5,FALSE)))</f>
        <v/>
      </c>
      <c r="J95" s="51" t="str">
        <f>IF(I95="","",SUM(H95:I95))</f>
        <v/>
      </c>
      <c r="K95" s="36" t="str">
        <f>IF(VLOOKUP($B95,'S 2 H BRUT'!$B$6:$G$130,6,FALSE)="","",(VLOOKUP($B95,'S 2 H BRUT'!$B$6:$G$130,6,FALSE)))</f>
        <v/>
      </c>
      <c r="L95" s="36" t="str">
        <f>IF(VLOOKUP($B95,'S 2 H NET'!$B$6:$G$130,6,FALSE)="","",(VLOOKUP($B95,'S 2 H NET'!$B$6:$G$130,6,FALSE)))</f>
        <v/>
      </c>
      <c r="M95" s="51" t="str">
        <f>IF(L95="","",SUM(K95:L95))</f>
        <v/>
      </c>
      <c r="N95" s="36" t="str">
        <f>IF(VLOOKUP($B95,'S 2 H BRUT'!$B$6:$H$130,7,FALSE)="","",(VLOOKUP($B95,'S 2 H BRUT'!$B$6:$H$130,7,FALSE)))</f>
        <v/>
      </c>
      <c r="O95" s="36" t="str">
        <f>IF(VLOOKUP($B95,'S 2 H NET'!$B$6:$H$130,7,FALSE)="","",(VLOOKUP($B95,'S 2 H NET'!$B$6:$H$130,7,FALSE)))</f>
        <v/>
      </c>
      <c r="P95" s="51" t="str">
        <f>IF(O95="","",SUM(N95:O95))</f>
        <v/>
      </c>
      <c r="Q95" s="36" t="str">
        <f>IF(VLOOKUP($B95,'S 2 H BRUT'!$B$6:$J$130,8,FALSE)="","",(VLOOKUP($B95,'S 2 H BRUT'!$B$6:$J$130,8,FALSE)))</f>
        <v/>
      </c>
      <c r="R95" s="36" t="str">
        <f>IF(VLOOKUP($B95,'S 2 H NET'!$B$6:$J$130,8,FALSE)="","",(VLOOKUP($B95,'S 2 H NET'!$B$6:$J$130,8,FALSE)))</f>
        <v/>
      </c>
      <c r="S95" s="51" t="str">
        <f>IF(R95="","",SUM(Q95:R95))</f>
        <v/>
      </c>
      <c r="T95" s="36" t="str">
        <f>IF(VLOOKUP($B95,'S 2 H BRUT'!$B$6:$J$130,9,FALSE)="","",(VLOOKUP($B95,'S 2 H BRUT'!$B$6:$J$130,9,FALSE)))</f>
        <v/>
      </c>
      <c r="U95" s="36" t="str">
        <f>IF(VLOOKUP($B95,'S 2 H NET'!$B$6:$J$130,9,FALSE)="","",(VLOOKUP($B95,'S 2 H NET'!$B$6:$J$130,9,FALSE)))</f>
        <v/>
      </c>
      <c r="V95" s="51" t="str">
        <f>IF(U95="","",SUM(T95:U95))</f>
        <v/>
      </c>
      <c r="W95" s="36" t="str">
        <f>IF(VLOOKUP($B95,'S 2 H BRUT'!$B$6:$M$130,10,FALSE)="","",(VLOOKUP($B95,'S 2 H BRUT'!$B$6:$M$130,10,FALSE)))</f>
        <v/>
      </c>
      <c r="X95" s="36" t="str">
        <f>IF(VLOOKUP($B95,'S 2 H NET'!$B$6:$M$130,10,FALSE)="","",(VLOOKUP($B95,'S 2 H NET'!$B$6:$M$130,10,FALSE)))</f>
        <v/>
      </c>
      <c r="Y95" s="51" t="str">
        <f>IF(X95="","",SUM(W95:X95))</f>
        <v/>
      </c>
      <c r="Z95" s="36">
        <f>IF(VLOOKUP($B95,'S 2 H BRUT'!$B$6:$L$130,11,FALSE)="","",(VLOOKUP($B95,'S 2 H BRUT'!$B$6:$L$130,11,FALSE)))</f>
        <v>10</v>
      </c>
      <c r="AA95" s="36">
        <f>IF(VLOOKUP($B95,'S 2 H NET'!$B$6:$L$130,11,FALSE)="","",(VLOOKUP($B95,'S 2 H NET'!$B$6:$L$130,11,FALSE)))</f>
        <v>28</v>
      </c>
      <c r="AB95" s="51">
        <f>IF(AA95="","",SUM(Z95:AA95))</f>
        <v>38</v>
      </c>
      <c r="AC95" s="36" t="str">
        <f>IF(VLOOKUP($B95,'S 2 H BRUT'!$B$6:$M$130,12,FALSE)="","",(VLOOKUP($B95,'S 2 H BRUT'!$B$6:$M$130,12,FALSE)))</f>
        <v/>
      </c>
      <c r="AD95" s="36" t="str">
        <f>IF(VLOOKUP($B95,'S 2 H NET'!$B$6:$M$130,12,FALSE)="","",(VLOOKUP($B95,'S 2 H NET'!$B$6:$M$130,12,FALSE)))</f>
        <v/>
      </c>
      <c r="AE95" s="51" t="str">
        <f>IF(AD95="","",SUM(AC95:AD95))</f>
        <v/>
      </c>
      <c r="AF95" s="36" t="str">
        <f>IF(VLOOKUP($B95,'S 2 H BRUT'!$B$6:$N$130,13,FALSE)="","",(VLOOKUP($B95,'S 2 H BRUT'!$B$6:$N$130,13,FALSE)))</f>
        <v/>
      </c>
      <c r="AG95" s="36" t="str">
        <f>IF(VLOOKUP($B95,'S 2 H NET'!$B$6:$N$130,13,FALSE)="","",(VLOOKUP($B95,'S 2 H NET'!$B$6:$N$130,13,FALSE)))</f>
        <v/>
      </c>
      <c r="AH95" s="51" t="str">
        <f>IF(AG95="","",SUM(AF95:AG95))</f>
        <v/>
      </c>
      <c r="AI95" s="51">
        <f>SUM(G95,J95,M95,P95,S95,V95,Y95,AB95,AE95,AH95)</f>
        <v>73</v>
      </c>
      <c r="AJ95" s="52">
        <f>+COUNT(G95,J95,M95,P95,S95,V95,Y95,AB95,AE95,AH95)</f>
        <v>2</v>
      </c>
      <c r="AK95" s="52">
        <f>IF(AJ95&lt;6,0,+SMALL(($G95,$J95,$M95,$P95,$S95,$V95,$Y95,$AB95,$AE95,$AH95),1))</f>
        <v>0</v>
      </c>
      <c r="AL95" s="52">
        <f>IF(AJ95&lt;7,0,+SMALL(($G95,$J95,$M95,$P95,$S95,$V95,$Y95,$AB95,$AE95,$AH95),2))</f>
        <v>0</v>
      </c>
      <c r="AM95" s="52">
        <f>IF(AJ95&lt;8,0,+SMALL(($G95,$J95,$M95,$P95,$S95,$V95,$Y95,$AB95,$AE95,$AH95),3))</f>
        <v>0</v>
      </c>
      <c r="AN95" s="52">
        <f>IF(AJ95&lt;9,0,+SMALL(($G95,$J95,$M95,$P95,$S95,$V95,$Y95,$AB95,$AE95,$AH95),4))</f>
        <v>0</v>
      </c>
      <c r="AO95" s="52">
        <f>AI95-AK95-AL95-AM95-AN95</f>
        <v>73</v>
      </c>
      <c r="AP95" s="20">
        <f>RANK(AO95,$AO$6:$AO$130,0)</f>
        <v>90</v>
      </c>
    </row>
    <row r="96" spans="2:42" ht="14.4">
      <c r="B96" s="48" t="s">
        <v>296</v>
      </c>
      <c r="C96" s="36"/>
      <c r="D96" s="44" t="s">
        <v>48</v>
      </c>
      <c r="E96" s="36" t="str">
        <f>IF(VLOOKUP($B96,'S 2 H BRUT'!$B$6:$E$130,4,FALSE)="","",(VLOOKUP($B96,'S 2 H BRUT'!$B$6:$E$130,4,FALSE)))</f>
        <v/>
      </c>
      <c r="F96" s="36" t="str">
        <f>IF(VLOOKUP($B96,'S 2 H NET'!$B$6:E$130,4,FALSE)="","",(VLOOKUP($B96,'S 2 H NET'!$B$6:$E$130,4,FALSE)))</f>
        <v/>
      </c>
      <c r="G96" s="51" t="str">
        <f>IF(F96="","",SUM(E96:F96))</f>
        <v/>
      </c>
      <c r="H96" s="36" t="str">
        <f>IF(VLOOKUP($B96,'S 2 H BRUT'!$B$6:$F$130,5,FALSE)="","",(VLOOKUP($B96,'S 2 H BRUT'!$B$6:$F$130,5,FALSE)))</f>
        <v/>
      </c>
      <c r="I96" s="36" t="str">
        <f>IF(VLOOKUP($B96,'S 2 H NET'!$B$6:$F$130,5,FALSE)="","",(VLOOKUP($B96,'S 2 H NET'!$B$6:$F$130,5,FALSE)))</f>
        <v/>
      </c>
      <c r="J96" s="51" t="str">
        <f>IF(I96="","",SUM(H96:I96))</f>
        <v/>
      </c>
      <c r="K96" s="36">
        <f>IF(VLOOKUP($B96,'S 2 H BRUT'!$B$6:$G$130,6,FALSE)="","",(VLOOKUP($B96,'S 2 H BRUT'!$B$6:$G$130,6,FALSE)))</f>
        <v>11</v>
      </c>
      <c r="L96" s="36">
        <f>IF(VLOOKUP($B96,'S 2 H NET'!$B$6:$G$130,6,FALSE)="","",(VLOOKUP($B96,'S 2 H NET'!$B$6:$G$130,6,FALSE)))</f>
        <v>33</v>
      </c>
      <c r="M96" s="51">
        <f>IF(L96="","",SUM(K96:L96))</f>
        <v>44</v>
      </c>
      <c r="N96" s="36">
        <f>IF(VLOOKUP($B96,'S 2 H BRUT'!$B$6:$H$130,7,FALSE)="","",(VLOOKUP($B96,'S 2 H BRUT'!$B$6:$H$130,7,FALSE)))</f>
        <v>5</v>
      </c>
      <c r="O96" s="36">
        <f>IF(VLOOKUP($B96,'S 2 H NET'!$B$6:$H$130,7,FALSE)="","",(VLOOKUP($B96,'S 2 H NET'!$B$6:$H$130,7,FALSE)))</f>
        <v>22</v>
      </c>
      <c r="P96" s="51">
        <f>IF(O96="","",SUM(N96:O96))</f>
        <v>27</v>
      </c>
      <c r="Q96" s="36" t="str">
        <f>IF(VLOOKUP($B96,'S 2 H BRUT'!$B$6:$J$130,8,FALSE)="","",(VLOOKUP($B96,'S 2 H BRUT'!$B$6:$J$130,8,FALSE)))</f>
        <v/>
      </c>
      <c r="R96" s="36" t="str">
        <f>IF(VLOOKUP($B96,'S 2 H NET'!$B$6:$J$130,8,FALSE)="","",(VLOOKUP($B96,'S 2 H NET'!$B$6:$J$130,8,FALSE)))</f>
        <v/>
      </c>
      <c r="S96" s="51" t="str">
        <f>IF(R96="","",SUM(Q96:R96))</f>
        <v/>
      </c>
      <c r="T96" s="36" t="str">
        <f>IF(VLOOKUP($B96,'S 2 H BRUT'!$B$6:$J$130,9,FALSE)="","",(VLOOKUP($B96,'S 2 H BRUT'!$B$6:$J$130,9,FALSE)))</f>
        <v/>
      </c>
      <c r="U96" s="36" t="str">
        <f>IF(VLOOKUP($B96,'S 2 H NET'!$B$6:$J$130,9,FALSE)="","",(VLOOKUP($B96,'S 2 H NET'!$B$6:$J$130,9,FALSE)))</f>
        <v/>
      </c>
      <c r="V96" s="51" t="str">
        <f>IF(U96="","",SUM(T96:U96))</f>
        <v/>
      </c>
      <c r="W96" s="36" t="str">
        <f>IF(VLOOKUP($B96,'S 2 H BRUT'!$B$6:$M$130,10,FALSE)="","",(VLOOKUP($B96,'S 2 H BRUT'!$B$6:$M$130,10,FALSE)))</f>
        <v/>
      </c>
      <c r="X96" s="36" t="str">
        <f>IF(VLOOKUP($B96,'S 2 H NET'!$B$6:$M$130,10,FALSE)="","",(VLOOKUP($B96,'S 2 H NET'!$B$6:$M$130,10,FALSE)))</f>
        <v/>
      </c>
      <c r="Y96" s="51" t="str">
        <f>IF(X96="","",SUM(W96:X96))</f>
        <v/>
      </c>
      <c r="Z96" s="36" t="str">
        <f>IF(VLOOKUP($B96,'S 2 H BRUT'!$B$6:$L$130,11,FALSE)="","",(VLOOKUP($B96,'S 2 H BRUT'!$B$6:$L$130,11,FALSE)))</f>
        <v/>
      </c>
      <c r="AA96" s="36" t="str">
        <f>IF(VLOOKUP($B96,'S 2 H NET'!$B$6:$L$130,11,FALSE)="","",(VLOOKUP($B96,'S 2 H NET'!$B$6:$L$130,11,FALSE)))</f>
        <v/>
      </c>
      <c r="AB96" s="51" t="str">
        <f>IF(AA96="","",SUM(Z96:AA96))</f>
        <v/>
      </c>
      <c r="AC96" s="36" t="str">
        <f>IF(VLOOKUP($B96,'S 2 H BRUT'!$B$6:$M$130,12,FALSE)="","",(VLOOKUP($B96,'S 2 H BRUT'!$B$6:$M$130,12,FALSE)))</f>
        <v/>
      </c>
      <c r="AD96" s="36" t="str">
        <f>IF(VLOOKUP($B96,'S 2 H NET'!$B$6:$M$130,12,FALSE)="","",(VLOOKUP($B96,'S 2 H NET'!$B$6:$M$130,12,FALSE)))</f>
        <v/>
      </c>
      <c r="AE96" s="51" t="str">
        <f>IF(AD96="","",SUM(AC96:AD96))</f>
        <v/>
      </c>
      <c r="AF96" s="36" t="str">
        <f>IF(VLOOKUP($B96,'S 2 H BRUT'!$B$6:$N$130,13,FALSE)="","",(VLOOKUP($B96,'S 2 H BRUT'!$B$6:$N$130,13,FALSE)))</f>
        <v/>
      </c>
      <c r="AG96" s="36" t="str">
        <f>IF(VLOOKUP($B96,'S 2 H NET'!$B$6:$N$130,13,FALSE)="","",(VLOOKUP($B96,'S 2 H NET'!$B$6:$N$130,13,FALSE)))</f>
        <v/>
      </c>
      <c r="AH96" s="51" t="str">
        <f>IF(AG96="","",SUM(AF96:AG96))</f>
        <v/>
      </c>
      <c r="AI96" s="51">
        <f>SUM(G96,J96,M96,P96,S96,V96,Y96,AB96,AE96,AH96)</f>
        <v>71</v>
      </c>
      <c r="AJ96" s="52">
        <f>+COUNT(G96,J96,M96,P96,S96,V96,Y96,AB96,AE96,AH96)</f>
        <v>2</v>
      </c>
      <c r="AK96" s="52">
        <f>IF(AJ96&lt;6,0,+SMALL(($G96,$J96,$M96,$P96,$S96,$V96,$Y96,$AB96,$AE96,$AH96),1))</f>
        <v>0</v>
      </c>
      <c r="AL96" s="52">
        <f>IF(AJ96&lt;7,0,+SMALL(($G96,$J96,$M96,$P96,$S96,$V96,$Y96,$AB96,$AE96,$AH96),2))</f>
        <v>0</v>
      </c>
      <c r="AM96" s="52">
        <f>IF(AJ96&lt;8,0,+SMALL(($G96,$J96,$M96,$P96,$S96,$V96,$Y96,$AB96,$AE96,$AH96),3))</f>
        <v>0</v>
      </c>
      <c r="AN96" s="52">
        <f>IF(AJ96&lt;9,0,+SMALL(($G96,$J96,$M96,$P96,$S96,$V96,$Y96,$AB96,$AE96,$AH96),4))</f>
        <v>0</v>
      </c>
      <c r="AO96" s="52">
        <f>AI96-AK96-AL96-AM96-AN96</f>
        <v>71</v>
      </c>
      <c r="AP96" s="20">
        <f>RANK(AO96,$AO$6:$AO$130,0)</f>
        <v>91</v>
      </c>
    </row>
    <row r="97" spans="1:47" ht="14.4">
      <c r="B97" s="48" t="s">
        <v>338</v>
      </c>
      <c r="C97" s="49"/>
      <c r="D97" s="75" t="s">
        <v>109</v>
      </c>
      <c r="E97" s="36" t="str">
        <f>IF(VLOOKUP($B97,'S 2 H BRUT'!$B$6:$E$130,4,FALSE)="","",(VLOOKUP($B97,'S 2 H BRUT'!$B$6:$E$130,4,FALSE)))</f>
        <v/>
      </c>
      <c r="F97" s="36" t="str">
        <f>IF(VLOOKUP($B97,'S 2 H NET'!$B$6:E$130,4,FALSE)="","",(VLOOKUP($B97,'S 2 H NET'!$B$6:$E$130,4,FALSE)))</f>
        <v/>
      </c>
      <c r="G97" s="51" t="str">
        <f>IF(F97="","",SUM(E97:F97))</f>
        <v/>
      </c>
      <c r="H97" s="36" t="str">
        <f>IF(VLOOKUP($B97,'S 2 H BRUT'!$B$6:$F$130,5,FALSE)="","",(VLOOKUP($B97,'S 2 H BRUT'!$B$6:$F$130,5,FALSE)))</f>
        <v/>
      </c>
      <c r="I97" s="36" t="str">
        <f>IF(VLOOKUP($B97,'S 2 H NET'!$B$6:$F$130,5,FALSE)="","",(VLOOKUP($B97,'S 2 H NET'!$B$6:$F$130,5,FALSE)))</f>
        <v/>
      </c>
      <c r="J97" s="51" t="str">
        <f>IF(I97="","",SUM(H97:I97))</f>
        <v/>
      </c>
      <c r="K97" s="36" t="str">
        <f>IF(VLOOKUP($B97,'S 2 H BRUT'!$B$6:$G$130,6,FALSE)="","",(VLOOKUP($B97,'S 2 H BRUT'!$B$6:$G$130,6,FALSE)))</f>
        <v/>
      </c>
      <c r="L97" s="36" t="str">
        <f>IF(VLOOKUP($B97,'S 2 H NET'!$B$6:$G$130,6,FALSE)="","",(VLOOKUP($B97,'S 2 H NET'!$B$6:$G$130,6,FALSE)))</f>
        <v/>
      </c>
      <c r="M97" s="51" t="str">
        <f>IF(L97="","",SUM(K97:L97))</f>
        <v/>
      </c>
      <c r="N97" s="36" t="str">
        <f>IF(VLOOKUP($B97,'S 2 H BRUT'!$B$6:$H$130,7,FALSE)="","",(VLOOKUP($B97,'S 2 H BRUT'!$B$6:$H$130,7,FALSE)))</f>
        <v/>
      </c>
      <c r="O97" s="36" t="str">
        <f>IF(VLOOKUP($B97,'S 2 H NET'!$B$6:$H$130,7,FALSE)="","",(VLOOKUP($B97,'S 2 H NET'!$B$6:$H$130,7,FALSE)))</f>
        <v/>
      </c>
      <c r="P97" s="51" t="str">
        <f>IF(O97="","",SUM(N97:O97))</f>
        <v/>
      </c>
      <c r="Q97" s="36">
        <f>IF(VLOOKUP($B97,'S 2 H BRUT'!$B$6:$J$130,8,FALSE)="","",(VLOOKUP($B97,'S 2 H BRUT'!$B$6:$J$130,8,FALSE)))</f>
        <v>29</v>
      </c>
      <c r="R97" s="36">
        <f>IF(VLOOKUP($B97,'S 2 H NET'!$B$6:$J$130,8,FALSE)="","",(VLOOKUP($B97,'S 2 H NET'!$B$6:$J$130,8,FALSE)))</f>
        <v>39</v>
      </c>
      <c r="S97" s="51">
        <f>IF(R97="","",SUM(Q97:R97))</f>
        <v>68</v>
      </c>
      <c r="T97" s="36" t="str">
        <f>IF(VLOOKUP($B97,'S 2 H BRUT'!$B$6:$J$130,9,FALSE)="","",(VLOOKUP($B97,'S 2 H BRUT'!$B$6:$J$130,9,FALSE)))</f>
        <v/>
      </c>
      <c r="U97" s="36" t="str">
        <f>IF(VLOOKUP($B97,'S 2 H NET'!$B$6:$J$130,9,FALSE)="","",(VLOOKUP($B97,'S 2 H NET'!$B$6:$J$130,9,FALSE)))</f>
        <v/>
      </c>
      <c r="V97" s="51" t="str">
        <f>IF(U97="","",SUM(T97:U97))</f>
        <v/>
      </c>
      <c r="W97" s="36" t="str">
        <f>IF(VLOOKUP($B97,'S 2 H BRUT'!$B$6:$M$130,10,FALSE)="","",(VLOOKUP($B97,'S 2 H BRUT'!$B$6:$M$130,10,FALSE)))</f>
        <v/>
      </c>
      <c r="X97" s="36" t="str">
        <f>IF(VLOOKUP($B97,'S 2 H NET'!$B$6:$M$130,10,FALSE)="","",(VLOOKUP($B97,'S 2 H NET'!$B$6:$M$130,10,FALSE)))</f>
        <v/>
      </c>
      <c r="Y97" s="51" t="str">
        <f>IF(X97="","",SUM(W97:X97))</f>
        <v/>
      </c>
      <c r="Z97" s="36" t="str">
        <f>IF(VLOOKUP($B97,'S 2 H BRUT'!$B$6:$L$130,11,FALSE)="","",(VLOOKUP($B97,'S 2 H BRUT'!$B$6:$L$130,11,FALSE)))</f>
        <v/>
      </c>
      <c r="AA97" s="36" t="str">
        <f>IF(VLOOKUP($B97,'S 2 H NET'!$B$6:$L$130,11,FALSE)="","",(VLOOKUP($B97,'S 2 H NET'!$B$6:$L$130,11,FALSE)))</f>
        <v/>
      </c>
      <c r="AB97" s="51" t="str">
        <f>IF(AA97="","",SUM(Z97:AA97))</f>
        <v/>
      </c>
      <c r="AC97" s="36" t="str">
        <f>IF(VLOOKUP($B97,'S 2 H BRUT'!$B$6:$M$130,12,FALSE)="","",(VLOOKUP($B97,'S 2 H BRUT'!$B$6:$M$130,12,FALSE)))</f>
        <v/>
      </c>
      <c r="AD97" s="36" t="str">
        <f>IF(VLOOKUP($B97,'S 2 H NET'!$B$6:$M$130,12,FALSE)="","",(VLOOKUP($B97,'S 2 H NET'!$B$6:$M$130,12,FALSE)))</f>
        <v/>
      </c>
      <c r="AE97" s="51" t="str">
        <f>IF(AD97="","",SUM(AC97:AD97))</f>
        <v/>
      </c>
      <c r="AF97" s="36" t="str">
        <f>IF(VLOOKUP($B97,'S 2 H BRUT'!$B$6:$N$130,13,FALSE)="","",(VLOOKUP($B97,'S 2 H BRUT'!$B$6:$N$130,13,FALSE)))</f>
        <v/>
      </c>
      <c r="AG97" s="36" t="str">
        <f>IF(VLOOKUP($B97,'S 2 H NET'!$B$6:$N$130,13,FALSE)="","",(VLOOKUP($B97,'S 2 H NET'!$B$6:$N$130,13,FALSE)))</f>
        <v/>
      </c>
      <c r="AH97" s="51" t="str">
        <f>IF(AG97="","",SUM(AF97:AG97))</f>
        <v/>
      </c>
      <c r="AI97" s="51">
        <f>SUM(G97,J97,M97,P97,S97,V97,Y97,AB97,AE97,AH97)</f>
        <v>68</v>
      </c>
      <c r="AJ97" s="52">
        <f>+COUNT(G97,J97,M97,P97,S97,V97,Y97,AB97,AE97,AH97)</f>
        <v>1</v>
      </c>
      <c r="AK97" s="52">
        <f>IF(AJ97&lt;6,0,+SMALL(($G97,$J97,$M97,$P97,$S97,$V97,$Y97,$AB97,$AE97,$AH97),1))</f>
        <v>0</v>
      </c>
      <c r="AL97" s="52">
        <f>IF(AJ97&lt;7,0,+SMALL(($G97,$J97,$M97,$P97,$S97,$V97,$Y97,$AB97,$AE97,$AH97),2))</f>
        <v>0</v>
      </c>
      <c r="AM97" s="52">
        <f>IF(AJ97&lt;8,0,+SMALL(($G97,$J97,$M97,$P97,$S97,$V97,$Y97,$AB97,$AE97,$AH97),3))</f>
        <v>0</v>
      </c>
      <c r="AN97" s="52">
        <f>IF(AJ97&lt;9,0,+SMALL(($G97,$J97,$M97,$P97,$S97,$V97,$Y97,$AB97,$AE97,$AH97),4))</f>
        <v>0</v>
      </c>
      <c r="AO97" s="52">
        <f>AI97-AK97-AL97-AM97-AN97</f>
        <v>68</v>
      </c>
      <c r="AP97" s="20">
        <f>RANK(AO97,$AO$6:$AO$130,0)</f>
        <v>92</v>
      </c>
    </row>
    <row r="98" spans="1:47" ht="14.4">
      <c r="B98" s="48" t="s">
        <v>322</v>
      </c>
      <c r="C98" s="49"/>
      <c r="D98" s="131" t="s">
        <v>236</v>
      </c>
      <c r="E98" s="36">
        <f>IF(VLOOKUP($B98,'S 2 H BRUT'!$B$6:$E$130,4,FALSE)="","",(VLOOKUP($B98,'S 2 H BRUT'!$B$6:$E$130,4,FALSE)))</f>
        <v>0</v>
      </c>
      <c r="F98" s="36">
        <f>IF(VLOOKUP($B98,'S 2 H NET'!$B$6:E$130,4,FALSE)="","",(VLOOKUP($B98,'S 2 H NET'!$B$6:$E$130,4,FALSE)))</f>
        <v>0</v>
      </c>
      <c r="G98" s="51">
        <f>IF(F98="","",SUM(E98:F98))</f>
        <v>0</v>
      </c>
      <c r="H98" s="36">
        <f>IF(VLOOKUP($B98,'S 2 H BRUT'!$B$6:$F$130,5,FALSE)="","",(VLOOKUP($B98,'S 2 H BRUT'!$B$6:$F$130,5,FALSE)))</f>
        <v>8</v>
      </c>
      <c r="I98" s="36">
        <f>IF(VLOOKUP($B98,'S 2 H NET'!$B$6:$F$130,5,FALSE)="","",(VLOOKUP($B98,'S 2 H NET'!$B$6:$F$130,5,FALSE)))</f>
        <v>29</v>
      </c>
      <c r="J98" s="51">
        <f>IF(I98="","",SUM(H98:I98))</f>
        <v>37</v>
      </c>
      <c r="K98" s="36" t="str">
        <f>IF(VLOOKUP($B98,'S 2 H BRUT'!$B$6:$G$130,6,FALSE)="","",(VLOOKUP($B98,'S 2 H BRUT'!$B$6:$G$130,6,FALSE)))</f>
        <v/>
      </c>
      <c r="L98" s="36" t="str">
        <f>IF(VLOOKUP($B98,'S 2 H NET'!$B$6:$G$130,6,FALSE)="","",(VLOOKUP($B98,'S 2 H NET'!$B$6:$G$130,6,FALSE)))</f>
        <v/>
      </c>
      <c r="M98" s="51" t="str">
        <f>IF(L98="","",SUM(K98:L98))</f>
        <v/>
      </c>
      <c r="N98" s="36" t="str">
        <f>IF(VLOOKUP($B98,'S 2 H BRUT'!$B$6:$H$130,7,FALSE)="","",(VLOOKUP($B98,'S 2 H BRUT'!$B$6:$H$130,7,FALSE)))</f>
        <v/>
      </c>
      <c r="O98" s="36" t="str">
        <f>IF(VLOOKUP($B98,'S 2 H NET'!$B$6:$H$130,7,FALSE)="","",(VLOOKUP($B98,'S 2 H NET'!$B$6:$H$130,7,FALSE)))</f>
        <v/>
      </c>
      <c r="P98" s="51" t="str">
        <f>IF(O98="","",SUM(N98:O98))</f>
        <v/>
      </c>
      <c r="Q98" s="36" t="str">
        <f>IF(VLOOKUP($B98,'S 2 H BRUT'!$B$6:$J$130,8,FALSE)="","",(VLOOKUP($B98,'S 2 H BRUT'!$B$6:$J$130,8,FALSE)))</f>
        <v/>
      </c>
      <c r="R98" s="36" t="str">
        <f>IF(VLOOKUP($B98,'S 2 H NET'!$B$6:$J$130,8,FALSE)="","",(VLOOKUP($B98,'S 2 H NET'!$B$6:$J$130,8,FALSE)))</f>
        <v/>
      </c>
      <c r="S98" s="51" t="str">
        <f>IF(R98="","",SUM(Q98:R98))</f>
        <v/>
      </c>
      <c r="T98" s="36" t="str">
        <f>IF(VLOOKUP($B98,'S 2 H BRUT'!$B$6:$J$130,9,FALSE)="","",(VLOOKUP($B98,'S 2 H BRUT'!$B$6:$J$130,9,FALSE)))</f>
        <v/>
      </c>
      <c r="U98" s="36" t="str">
        <f>IF(VLOOKUP($B98,'S 2 H NET'!$B$6:$J$130,9,FALSE)="","",(VLOOKUP($B98,'S 2 H NET'!$B$6:$J$130,9,FALSE)))</f>
        <v/>
      </c>
      <c r="V98" s="51" t="str">
        <f>IF(U98="","",SUM(T98:U98))</f>
        <v/>
      </c>
      <c r="W98" s="36" t="str">
        <f>IF(VLOOKUP($B98,'S 2 H BRUT'!$B$6:$M$130,10,FALSE)="","",(VLOOKUP($B98,'S 2 H BRUT'!$B$6:$M$130,10,FALSE)))</f>
        <v/>
      </c>
      <c r="X98" s="36" t="str">
        <f>IF(VLOOKUP($B98,'S 2 H NET'!$B$6:$M$130,10,FALSE)="","",(VLOOKUP($B98,'S 2 H NET'!$B$6:$M$130,10,FALSE)))</f>
        <v/>
      </c>
      <c r="Y98" s="51" t="str">
        <f>IF(X98="","",SUM(W98:X98))</f>
        <v/>
      </c>
      <c r="Z98" s="36">
        <f>IF(VLOOKUP($B98,'S 2 H BRUT'!$B$6:$L$130,11,FALSE)="","",(VLOOKUP($B98,'S 2 H BRUT'!$B$6:$L$130,11,FALSE)))</f>
        <v>6</v>
      </c>
      <c r="AA98" s="36">
        <f>IF(VLOOKUP($B98,'S 2 H NET'!$B$6:$L$130,11,FALSE)="","",(VLOOKUP($B98,'S 2 H NET'!$B$6:$L$130,11,FALSE)))</f>
        <v>25</v>
      </c>
      <c r="AB98" s="51">
        <f>IF(AA98="","",SUM(Z98:AA98))</f>
        <v>31</v>
      </c>
      <c r="AC98" s="36" t="str">
        <f>IF(VLOOKUP($B98,'S 2 H BRUT'!$B$6:$M$130,12,FALSE)="","",(VLOOKUP($B98,'S 2 H BRUT'!$B$6:$M$130,12,FALSE)))</f>
        <v/>
      </c>
      <c r="AD98" s="36" t="str">
        <f>IF(VLOOKUP($B98,'S 2 H NET'!$B$6:$M$130,12,FALSE)="","",(VLOOKUP($B98,'S 2 H NET'!$B$6:$M$130,12,FALSE)))</f>
        <v/>
      </c>
      <c r="AE98" s="51" t="str">
        <f>IF(AD98="","",SUM(AC98:AD98))</f>
        <v/>
      </c>
      <c r="AF98" s="36" t="str">
        <f>IF(VLOOKUP($B98,'S 2 H BRUT'!$B$6:$N$130,13,FALSE)="","",(VLOOKUP($B98,'S 2 H BRUT'!$B$6:$N$130,13,FALSE)))</f>
        <v/>
      </c>
      <c r="AG98" s="36" t="str">
        <f>IF(VLOOKUP($B98,'S 2 H NET'!$B$6:$N$130,13,FALSE)="","",(VLOOKUP($B98,'S 2 H NET'!$B$6:$N$130,13,FALSE)))</f>
        <v/>
      </c>
      <c r="AH98" s="51" t="str">
        <f>IF(AG98="","",SUM(AF98:AG98))</f>
        <v/>
      </c>
      <c r="AI98" s="51">
        <f>SUM(G98,J98,M98,P98,S98,V98,Y98,AB98,AE98,AH98)</f>
        <v>68</v>
      </c>
      <c r="AJ98" s="52">
        <f>+COUNT(G98,J98,M98,P98,S98,V98,Y98,AB98,AE98,AH98)</f>
        <v>3</v>
      </c>
      <c r="AK98" s="52">
        <f>IF(AJ98&lt;6,0,+SMALL(($G98,$J98,$M98,$P98,$S98,$V98,$Y98,$AB98,$AE98,$AH98),1))</f>
        <v>0</v>
      </c>
      <c r="AL98" s="52">
        <f>IF(AJ98&lt;7,0,+SMALL(($G98,$J98,$M98,$P98,$S98,$V98,$Y98,$AB98,$AE98,$AH98),2))</f>
        <v>0</v>
      </c>
      <c r="AM98" s="52">
        <f>IF(AJ98&lt;8,0,+SMALL(($G98,$J98,$M98,$P98,$S98,$V98,$Y98,$AB98,$AE98,$AH98),3))</f>
        <v>0</v>
      </c>
      <c r="AN98" s="52">
        <f>IF(AJ98&lt;9,0,+SMALL(($G98,$J98,$M98,$P98,$S98,$V98,$Y98,$AB98,$AE98,$AH98),4))</f>
        <v>0</v>
      </c>
      <c r="AO98" s="52">
        <f>AI98-AK98-AL98-AM98-AN98</f>
        <v>68</v>
      </c>
      <c r="AP98" s="20">
        <f>RANK(AO98,$AO$6:$AO$130,0)</f>
        <v>92</v>
      </c>
    </row>
    <row r="99" spans="1:47" ht="14.4">
      <c r="B99" s="48" t="s">
        <v>273</v>
      </c>
      <c r="C99" s="36"/>
      <c r="D99" s="44" t="s">
        <v>48</v>
      </c>
      <c r="E99" s="36">
        <f>IF(VLOOKUP($B99,'S 2 H BRUT'!$B$6:$E$130,4,FALSE)="","",(VLOOKUP($B99,'S 2 H BRUT'!$B$6:$E$130,4,FALSE)))</f>
        <v>9</v>
      </c>
      <c r="F99" s="36">
        <f>IF(VLOOKUP($B99,'S 2 H NET'!$B$6:E$130,4,FALSE)="","",(VLOOKUP($B99,'S 2 H NET'!$B$6:$E$130,4,FALSE)))</f>
        <v>28</v>
      </c>
      <c r="G99" s="51">
        <f>IF(F99="","",SUM(E99:F99))</f>
        <v>37</v>
      </c>
      <c r="H99" s="36" t="str">
        <f>IF(VLOOKUP($B99,'S 2 H BRUT'!$B$6:$F$130,5,FALSE)="","",(VLOOKUP($B99,'S 2 H BRUT'!$B$6:$F$130,5,FALSE)))</f>
        <v/>
      </c>
      <c r="I99" s="36" t="str">
        <f>IF(VLOOKUP($B99,'S 2 H NET'!$B$6:$F$130,5,FALSE)="","",(VLOOKUP($B99,'S 2 H NET'!$B$6:$F$130,5,FALSE)))</f>
        <v/>
      </c>
      <c r="J99" s="51" t="str">
        <f>IF(I99="","",SUM(H99:I99))</f>
        <v/>
      </c>
      <c r="K99" s="36">
        <f>IF(VLOOKUP($B99,'S 2 H BRUT'!$B$6:$G$130,6,FALSE)="","",(VLOOKUP($B99,'S 2 H BRUT'!$B$6:$G$130,6,FALSE)))</f>
        <v>5</v>
      </c>
      <c r="L99" s="36">
        <f>IF(VLOOKUP($B99,'S 2 H NET'!$B$6:$G$130,6,FALSE)="","",(VLOOKUP($B99,'S 2 H NET'!$B$6:$G$130,6,FALSE)))</f>
        <v>24</v>
      </c>
      <c r="M99" s="51">
        <f>IF(L99="","",SUM(K99:L99))</f>
        <v>29</v>
      </c>
      <c r="N99" s="36" t="str">
        <f>IF(VLOOKUP($B99,'S 2 H BRUT'!$B$6:$H$130,7,FALSE)="","",(VLOOKUP($B99,'S 2 H BRUT'!$B$6:$H$130,7,FALSE)))</f>
        <v/>
      </c>
      <c r="O99" s="36" t="str">
        <f>IF(VLOOKUP($B99,'S 2 H NET'!$B$6:$H$130,7,FALSE)="","",(VLOOKUP($B99,'S 2 H NET'!$B$6:$H$130,7,FALSE)))</f>
        <v/>
      </c>
      <c r="P99" s="51" t="str">
        <f>IF(O99="","",SUM(N99:O99))</f>
        <v/>
      </c>
      <c r="Q99" s="36" t="str">
        <f>IF(VLOOKUP($B99,'S 2 H BRUT'!$B$6:$J$130,8,FALSE)="","",(VLOOKUP($B99,'S 2 H BRUT'!$B$6:$J$130,8,FALSE)))</f>
        <v/>
      </c>
      <c r="R99" s="36" t="str">
        <f>IF(VLOOKUP($B99,'S 2 H NET'!$B$6:$J$130,8,FALSE)="","",(VLOOKUP($B99,'S 2 H NET'!$B$6:$J$130,8,FALSE)))</f>
        <v/>
      </c>
      <c r="S99" s="51" t="str">
        <f>IF(R99="","",SUM(Q99:R99))</f>
        <v/>
      </c>
      <c r="T99" s="36" t="str">
        <f>IF(VLOOKUP($B99,'S 2 H BRUT'!$B$6:$J$130,9,FALSE)="","",(VLOOKUP($B99,'S 2 H BRUT'!$B$6:$J$130,9,FALSE)))</f>
        <v/>
      </c>
      <c r="U99" s="36" t="str">
        <f>IF(VLOOKUP($B99,'S 2 H NET'!$B$6:$J$130,9,FALSE)="","",(VLOOKUP($B99,'S 2 H NET'!$B$6:$J$130,9,FALSE)))</f>
        <v/>
      </c>
      <c r="V99" s="51" t="str">
        <f>IF(U99="","",SUM(T99:U99))</f>
        <v/>
      </c>
      <c r="W99" s="36" t="str">
        <f>IF(VLOOKUP($B99,'S 2 H BRUT'!$B$6:$M$130,10,FALSE)="","",(VLOOKUP($B99,'S 2 H BRUT'!$B$6:$M$130,10,FALSE)))</f>
        <v/>
      </c>
      <c r="X99" s="36" t="str">
        <f>IF(VLOOKUP($B99,'S 2 H NET'!$B$6:$M$130,10,FALSE)="","",(VLOOKUP($B99,'S 2 H NET'!$B$6:$M$130,10,FALSE)))</f>
        <v/>
      </c>
      <c r="Y99" s="51" t="str">
        <f>IF(X99="","",SUM(W99:X99))</f>
        <v/>
      </c>
      <c r="Z99" s="36" t="str">
        <f>IF(VLOOKUP($B99,'S 2 H BRUT'!$B$6:$L$130,11,FALSE)="","",(VLOOKUP($B99,'S 2 H BRUT'!$B$6:$L$130,11,FALSE)))</f>
        <v/>
      </c>
      <c r="AA99" s="36" t="str">
        <f>IF(VLOOKUP($B99,'S 2 H NET'!$B$6:$L$130,11,FALSE)="","",(VLOOKUP($B99,'S 2 H NET'!$B$6:$L$130,11,FALSE)))</f>
        <v/>
      </c>
      <c r="AB99" s="51" t="str">
        <f>IF(AA99="","",SUM(Z99:AA99))</f>
        <v/>
      </c>
      <c r="AC99" s="36" t="str">
        <f>IF(VLOOKUP($B99,'S 2 H BRUT'!$B$6:$M$130,12,FALSE)="","",(VLOOKUP($B99,'S 2 H BRUT'!$B$6:$M$130,12,FALSE)))</f>
        <v/>
      </c>
      <c r="AD99" s="36" t="str">
        <f>IF(VLOOKUP($B99,'S 2 H NET'!$B$6:$M$130,12,FALSE)="","",(VLOOKUP($B99,'S 2 H NET'!$B$6:$M$130,12,FALSE)))</f>
        <v/>
      </c>
      <c r="AE99" s="51" t="str">
        <f>IF(AD99="","",SUM(AC99:AD99))</f>
        <v/>
      </c>
      <c r="AF99" s="36" t="str">
        <f>IF(VLOOKUP($B99,'S 2 H BRUT'!$B$6:$N$130,13,FALSE)="","",(VLOOKUP($B99,'S 2 H BRUT'!$B$6:$N$130,13,FALSE)))</f>
        <v/>
      </c>
      <c r="AG99" s="36" t="str">
        <f>IF(VLOOKUP($B99,'S 2 H NET'!$B$6:$N$130,13,FALSE)="","",(VLOOKUP($B99,'S 2 H NET'!$B$6:$N$130,13,FALSE)))</f>
        <v/>
      </c>
      <c r="AH99" s="51" t="str">
        <f>IF(AG99="","",SUM(AF99:AG99))</f>
        <v/>
      </c>
      <c r="AI99" s="51">
        <f>SUM(G99,J99,M99,P99,S99,V99,Y99,AB99,AE99,AH99)</f>
        <v>66</v>
      </c>
      <c r="AJ99" s="52">
        <f>+COUNT(G99,J99,M99,P99,S99,V99,Y99,AB99,AE99,AH99)</f>
        <v>2</v>
      </c>
      <c r="AK99" s="52">
        <f>IF(AJ99&lt;6,0,+SMALL(($G99,$J99,$M99,$P99,$S99,$V99,$Y99,$AB99,$AE99,$AH99),1))</f>
        <v>0</v>
      </c>
      <c r="AL99" s="52">
        <f>IF(AJ99&lt;7,0,+SMALL(($G99,$J99,$M99,$P99,$S99,$V99,$Y99,$AB99,$AE99,$AH99),2))</f>
        <v>0</v>
      </c>
      <c r="AM99" s="52">
        <f>IF(AJ99&lt;8,0,+SMALL(($G99,$J99,$M99,$P99,$S99,$V99,$Y99,$AB99,$AE99,$AH99),3))</f>
        <v>0</v>
      </c>
      <c r="AN99" s="52">
        <f>IF(AJ99&lt;9,0,+SMALL(($G99,$J99,$M99,$P99,$S99,$V99,$Y99,$AB99,$AE99,$AH99),4))</f>
        <v>0</v>
      </c>
      <c r="AO99" s="52">
        <f>AI99-AK99-AL99-AM99-AN99</f>
        <v>66</v>
      </c>
      <c r="AP99" s="20">
        <f>RANK(AO99,$AO$6:$AO$130,0)</f>
        <v>94</v>
      </c>
    </row>
    <row r="100" spans="1:47" ht="14.4">
      <c r="B100" s="48" t="s">
        <v>196</v>
      </c>
      <c r="C100" s="36"/>
      <c r="D100" s="75" t="s">
        <v>109</v>
      </c>
      <c r="E100" s="36" t="str">
        <f>IF(VLOOKUP($B100,'S 2 H BRUT'!$B$6:$E$130,4,FALSE)="","",(VLOOKUP($B100,'S 2 H BRUT'!$B$6:$E$130,4,FALSE)))</f>
        <v/>
      </c>
      <c r="F100" s="36" t="str">
        <f>IF(VLOOKUP($B100,'S 2 H NET'!$B$6:E$130,4,FALSE)="","",(VLOOKUP($B100,'S 2 H NET'!$B$6:$E$130,4,FALSE)))</f>
        <v/>
      </c>
      <c r="G100" s="51" t="str">
        <f>IF(F100="","",SUM(E100:F100))</f>
        <v/>
      </c>
      <c r="H100" s="36" t="str">
        <f>IF(VLOOKUP($B100,'S 2 H BRUT'!$B$6:$F$130,5,FALSE)="","",(VLOOKUP($B100,'S 2 H BRUT'!$B$6:$F$130,5,FALSE)))</f>
        <v/>
      </c>
      <c r="I100" s="36" t="str">
        <f>IF(VLOOKUP($B100,'S 2 H NET'!$B$6:$F$130,5,FALSE)="","",(VLOOKUP($B100,'S 2 H NET'!$B$6:$F$130,5,FALSE)))</f>
        <v/>
      </c>
      <c r="J100" s="51" t="str">
        <f>IF(I100="","",SUM(H100:I100))</f>
        <v/>
      </c>
      <c r="K100" s="36" t="str">
        <f>IF(VLOOKUP($B100,'S 2 H BRUT'!$B$6:$G$130,6,FALSE)="","",(VLOOKUP($B100,'S 2 H BRUT'!$B$6:$G$130,6,FALSE)))</f>
        <v/>
      </c>
      <c r="L100" s="36" t="str">
        <f>IF(VLOOKUP($B100,'S 2 H NET'!$B$6:$G$130,6,FALSE)="","",(VLOOKUP($B100,'S 2 H NET'!$B$6:$G$130,6,FALSE)))</f>
        <v/>
      </c>
      <c r="M100" s="51" t="str">
        <f>IF(L100="","",SUM(K100:L100))</f>
        <v/>
      </c>
      <c r="N100" s="36" t="str">
        <f>IF(VLOOKUP($B100,'S 2 H BRUT'!$B$6:$H$130,7,FALSE)="","",(VLOOKUP($B100,'S 2 H BRUT'!$B$6:$H$130,7,FALSE)))</f>
        <v/>
      </c>
      <c r="O100" s="36" t="str">
        <f>IF(VLOOKUP($B100,'S 2 H NET'!$B$6:$H$130,7,FALSE)="","",(VLOOKUP($B100,'S 2 H NET'!$B$6:$H$130,7,FALSE)))</f>
        <v/>
      </c>
      <c r="P100" s="51" t="str">
        <f>IF(O100="","",SUM(N100:O100))</f>
        <v/>
      </c>
      <c r="Q100" s="36">
        <f>IF(VLOOKUP($B100,'S 2 H BRUT'!$B$6:$J$130,8,FALSE)="","",(VLOOKUP($B100,'S 2 H BRUT'!$B$6:$J$130,8,FALSE)))</f>
        <v>22</v>
      </c>
      <c r="R100" s="36">
        <f>IF(VLOOKUP($B100,'S 2 H NET'!$B$6:$J$130,8,FALSE)="","",(VLOOKUP($B100,'S 2 H NET'!$B$6:$J$130,8,FALSE)))</f>
        <v>41</v>
      </c>
      <c r="S100" s="51">
        <f>IF(R100="","",SUM(Q100:R100))</f>
        <v>63</v>
      </c>
      <c r="T100" s="36" t="str">
        <f>IF(VLOOKUP($B100,'S 2 H BRUT'!$B$6:$J$130,9,FALSE)="","",(VLOOKUP($B100,'S 2 H BRUT'!$B$6:$J$130,9,FALSE)))</f>
        <v/>
      </c>
      <c r="U100" s="36" t="str">
        <f>IF(VLOOKUP($B100,'S 2 H NET'!$B$6:$J$130,9,FALSE)="","",(VLOOKUP($B100,'S 2 H NET'!$B$6:$J$130,9,FALSE)))</f>
        <v/>
      </c>
      <c r="V100" s="51" t="str">
        <f>IF(U100="","",SUM(T100:U100))</f>
        <v/>
      </c>
      <c r="W100" s="36" t="str">
        <f>IF(VLOOKUP($B100,'S 2 H BRUT'!$B$6:$M$130,10,FALSE)="","",(VLOOKUP($B100,'S 2 H BRUT'!$B$6:$M$130,10,FALSE)))</f>
        <v/>
      </c>
      <c r="X100" s="36" t="str">
        <f>IF(VLOOKUP($B100,'S 2 H NET'!$B$6:$M$130,10,FALSE)="","",(VLOOKUP($B100,'S 2 H NET'!$B$6:$M$130,10,FALSE)))</f>
        <v/>
      </c>
      <c r="Y100" s="51" t="str">
        <f>IF(X100="","",SUM(W100:X100))</f>
        <v/>
      </c>
      <c r="Z100" s="36" t="str">
        <f>IF(VLOOKUP($B100,'S 2 H BRUT'!$B$6:$L$130,11,FALSE)="","",(VLOOKUP($B100,'S 2 H BRUT'!$B$6:$L$130,11,FALSE)))</f>
        <v/>
      </c>
      <c r="AA100" s="36" t="str">
        <f>IF(VLOOKUP($B100,'S 2 H NET'!$B$6:$L$130,11,FALSE)="","",(VLOOKUP($B100,'S 2 H NET'!$B$6:$L$130,11,FALSE)))</f>
        <v/>
      </c>
      <c r="AB100" s="51" t="str">
        <f>IF(AA100="","",SUM(Z100:AA100))</f>
        <v/>
      </c>
      <c r="AC100" s="36" t="str">
        <f>IF(VLOOKUP($B100,'S 2 H BRUT'!$B$6:$M$130,12,FALSE)="","",(VLOOKUP($B100,'S 2 H BRUT'!$B$6:$M$130,12,FALSE)))</f>
        <v/>
      </c>
      <c r="AD100" s="36" t="str">
        <f>IF(VLOOKUP($B100,'S 2 H NET'!$B$6:$M$130,12,FALSE)="","",(VLOOKUP($B100,'S 2 H NET'!$B$6:$M$130,12,FALSE)))</f>
        <v/>
      </c>
      <c r="AE100" s="51" t="str">
        <f>IF(AD100="","",SUM(AC100:AD100))</f>
        <v/>
      </c>
      <c r="AF100" s="36" t="str">
        <f>IF(VLOOKUP($B100,'S 2 H BRUT'!$B$6:$N$130,13,FALSE)="","",(VLOOKUP($B100,'S 2 H BRUT'!$B$6:$N$130,13,FALSE)))</f>
        <v/>
      </c>
      <c r="AG100" s="36" t="str">
        <f>IF(VLOOKUP($B100,'S 2 H NET'!$B$6:$N$130,13,FALSE)="","",(VLOOKUP($B100,'S 2 H NET'!$B$6:$N$130,13,FALSE)))</f>
        <v/>
      </c>
      <c r="AH100" s="51" t="str">
        <f>IF(AG100="","",SUM(AF100:AG100))</f>
        <v/>
      </c>
      <c r="AI100" s="51">
        <f>SUM(G100,J100,M100,P100,S100,V100,Y100,AB100,AE100,AH100)</f>
        <v>63</v>
      </c>
      <c r="AJ100" s="52">
        <f>+COUNT(G100,J100,M100,P100,S100,V100,Y100,AB100,AE100,AH100)</f>
        <v>1</v>
      </c>
      <c r="AK100" s="52">
        <f>IF(AJ100&lt;6,0,+SMALL(($G100,$J100,$M100,$P100,$S100,$V100,$Y100,$AB100,$AE100,$AH100),1))</f>
        <v>0</v>
      </c>
      <c r="AL100" s="52">
        <f>IF(AJ100&lt;7,0,+SMALL(($G100,$J100,$M100,$P100,$S100,$V100,$Y100,$AB100,$AE100,$AH100),2))</f>
        <v>0</v>
      </c>
      <c r="AM100" s="52">
        <f>IF(AJ100&lt;8,0,+SMALL(($G100,$J100,$M100,$P100,$S100,$V100,$Y100,$AB100,$AE100,$AH100),3))</f>
        <v>0</v>
      </c>
      <c r="AN100" s="52">
        <f>IF(AJ100&lt;9,0,+SMALL(($G100,$J100,$M100,$P100,$S100,$V100,$Y100,$AB100,$AE100,$AH100),4))</f>
        <v>0</v>
      </c>
      <c r="AO100" s="52">
        <f>AI100-AK100-AL100-AM100-AN100</f>
        <v>63</v>
      </c>
      <c r="AP100" s="20">
        <f>RANK(AO100,$AO$6:$AO$130,0)</f>
        <v>95</v>
      </c>
    </row>
    <row r="101" spans="1:47" ht="14.4">
      <c r="B101" s="48" t="s">
        <v>339</v>
      </c>
      <c r="C101" s="49"/>
      <c r="D101" s="75" t="s">
        <v>109</v>
      </c>
      <c r="E101" s="36" t="str">
        <f>IF(VLOOKUP($B101,'S 2 H BRUT'!$B$6:$E$130,4,FALSE)="","",(VLOOKUP($B101,'S 2 H BRUT'!$B$6:$E$130,4,FALSE)))</f>
        <v/>
      </c>
      <c r="F101" s="36" t="str">
        <f>IF(VLOOKUP($B101,'S 2 H NET'!$B$6:E$130,4,FALSE)="","",(VLOOKUP($B101,'S 2 H NET'!$B$6:$E$130,4,FALSE)))</f>
        <v/>
      </c>
      <c r="G101" s="51" t="str">
        <f>IF(F101="","",SUM(E101:F101))</f>
        <v/>
      </c>
      <c r="H101" s="36" t="str">
        <f>IF(VLOOKUP($B101,'S 2 H BRUT'!$B$6:$F$130,5,FALSE)="","",(VLOOKUP($B101,'S 2 H BRUT'!$B$6:$F$130,5,FALSE)))</f>
        <v/>
      </c>
      <c r="I101" s="36" t="str">
        <f>IF(VLOOKUP($B101,'S 2 H NET'!$B$6:$F$130,5,FALSE)="","",(VLOOKUP($B101,'S 2 H NET'!$B$6:$F$130,5,FALSE)))</f>
        <v/>
      </c>
      <c r="J101" s="51" t="str">
        <f>IF(I101="","",SUM(H101:I101))</f>
        <v/>
      </c>
      <c r="K101" s="36" t="str">
        <f>IF(VLOOKUP($B101,'S 2 H BRUT'!$B$6:$G$130,6,FALSE)="","",(VLOOKUP($B101,'S 2 H BRUT'!$B$6:$G$130,6,FALSE)))</f>
        <v/>
      </c>
      <c r="L101" s="36" t="str">
        <f>IF(VLOOKUP($B101,'S 2 H NET'!$B$6:$G$130,6,FALSE)="","",(VLOOKUP($B101,'S 2 H NET'!$B$6:$G$130,6,FALSE)))</f>
        <v/>
      </c>
      <c r="M101" s="51" t="str">
        <f>IF(L101="","",SUM(K101:L101))</f>
        <v/>
      </c>
      <c r="N101" s="36" t="str">
        <f>IF(VLOOKUP($B101,'S 2 H BRUT'!$B$6:$H$130,7,FALSE)="","",(VLOOKUP($B101,'S 2 H BRUT'!$B$6:$H$130,7,FALSE)))</f>
        <v/>
      </c>
      <c r="O101" s="36" t="str">
        <f>IF(VLOOKUP($B101,'S 2 H NET'!$B$6:$H$130,7,FALSE)="","",(VLOOKUP($B101,'S 2 H NET'!$B$6:$H$130,7,FALSE)))</f>
        <v/>
      </c>
      <c r="P101" s="51" t="str">
        <f>IF(O101="","",SUM(N101:O101))</f>
        <v/>
      </c>
      <c r="Q101" s="36">
        <f>IF(VLOOKUP($B101,'S 2 H BRUT'!$B$6:$J$130,8,FALSE)="","",(VLOOKUP($B101,'S 2 H BRUT'!$B$6:$J$130,8,FALSE)))</f>
        <v>24</v>
      </c>
      <c r="R101" s="36">
        <f>IF(VLOOKUP($B101,'S 2 H NET'!$B$6:$J$130,8,FALSE)="","",(VLOOKUP($B101,'S 2 H NET'!$B$6:$J$130,8,FALSE)))</f>
        <v>38</v>
      </c>
      <c r="S101" s="51">
        <f>IF(R101="","",SUM(Q101:R101))</f>
        <v>62</v>
      </c>
      <c r="T101" s="36" t="str">
        <f>IF(VLOOKUP($B101,'S 2 H BRUT'!$B$6:$J$130,9,FALSE)="","",(VLOOKUP($B101,'S 2 H BRUT'!$B$6:$J$130,9,FALSE)))</f>
        <v/>
      </c>
      <c r="U101" s="36" t="str">
        <f>IF(VLOOKUP($B101,'S 2 H NET'!$B$6:$J$130,9,FALSE)="","",(VLOOKUP($B101,'S 2 H NET'!$B$6:$J$130,9,FALSE)))</f>
        <v/>
      </c>
      <c r="V101" s="51" t="str">
        <f>IF(U101="","",SUM(T101:U101))</f>
        <v/>
      </c>
      <c r="W101" s="36" t="str">
        <f>IF(VLOOKUP($B101,'S 2 H BRUT'!$B$6:$M$130,10,FALSE)="","",(VLOOKUP($B101,'S 2 H BRUT'!$B$6:$M$130,10,FALSE)))</f>
        <v/>
      </c>
      <c r="X101" s="36" t="str">
        <f>IF(VLOOKUP($B101,'S 2 H NET'!$B$6:$M$130,10,FALSE)="","",(VLOOKUP($B101,'S 2 H NET'!$B$6:$M$130,10,FALSE)))</f>
        <v/>
      </c>
      <c r="Y101" s="51" t="str">
        <f>IF(X101="","",SUM(W101:X101))</f>
        <v/>
      </c>
      <c r="Z101" s="36" t="str">
        <f>IF(VLOOKUP($B101,'S 2 H BRUT'!$B$6:$L$130,11,FALSE)="","",(VLOOKUP($B101,'S 2 H BRUT'!$B$6:$L$130,11,FALSE)))</f>
        <v/>
      </c>
      <c r="AA101" s="36" t="str">
        <f>IF(VLOOKUP($B101,'S 2 H NET'!$B$6:$L$130,11,FALSE)="","",(VLOOKUP($B101,'S 2 H NET'!$B$6:$L$130,11,FALSE)))</f>
        <v/>
      </c>
      <c r="AB101" s="51" t="str">
        <f>IF(AA101="","",SUM(Z101:AA101))</f>
        <v/>
      </c>
      <c r="AC101" s="36" t="str">
        <f>IF(VLOOKUP($B101,'S 2 H BRUT'!$B$6:$M$130,12,FALSE)="","",(VLOOKUP($B101,'S 2 H BRUT'!$B$6:$M$130,12,FALSE)))</f>
        <v/>
      </c>
      <c r="AD101" s="36" t="str">
        <f>IF(VLOOKUP($B101,'S 2 H NET'!$B$6:$M$130,12,FALSE)="","",(VLOOKUP($B101,'S 2 H NET'!$B$6:$M$130,12,FALSE)))</f>
        <v/>
      </c>
      <c r="AE101" s="51" t="str">
        <f>IF(AD101="","",SUM(AC101:AD101))</f>
        <v/>
      </c>
      <c r="AF101" s="36" t="str">
        <f>IF(VLOOKUP($B101,'S 2 H BRUT'!$B$6:$N$130,13,FALSE)="","",(VLOOKUP($B101,'S 2 H BRUT'!$B$6:$N$130,13,FALSE)))</f>
        <v/>
      </c>
      <c r="AG101" s="36" t="str">
        <f>IF(VLOOKUP($B101,'S 2 H NET'!$B$6:$N$130,13,FALSE)="","",(VLOOKUP($B101,'S 2 H NET'!$B$6:$N$130,13,FALSE)))</f>
        <v/>
      </c>
      <c r="AH101" s="51" t="str">
        <f>IF(AG101="","",SUM(AF101:AG101))</f>
        <v/>
      </c>
      <c r="AI101" s="51">
        <f>SUM(G101,J101,M101,P101,S101,V101,Y101,AB101,AE101,AH101)</f>
        <v>62</v>
      </c>
      <c r="AJ101" s="52">
        <f>+COUNT(G101,J101,M101,P101,S101,V101,Y101,AB101,AE101,AH101)</f>
        <v>1</v>
      </c>
      <c r="AK101" s="52">
        <f>IF(AJ101&lt;6,0,+SMALL(($G101,$J101,$M101,$P101,$S101,$V101,$Y101,$AB101,$AE101,$AH101),1))</f>
        <v>0</v>
      </c>
      <c r="AL101" s="52">
        <f>IF(AJ101&lt;7,0,+SMALL(($G101,$J101,$M101,$P101,$S101,$V101,$Y101,$AB101,$AE101,$AH101),2))</f>
        <v>0</v>
      </c>
      <c r="AM101" s="52">
        <f>IF(AJ101&lt;8,0,+SMALL(($G101,$J101,$M101,$P101,$S101,$V101,$Y101,$AB101,$AE101,$AH101),3))</f>
        <v>0</v>
      </c>
      <c r="AN101" s="52">
        <f>IF(AJ101&lt;9,0,+SMALL(($G101,$J101,$M101,$P101,$S101,$V101,$Y101,$AB101,$AE101,$AH101),4))</f>
        <v>0</v>
      </c>
      <c r="AO101" s="52">
        <f>AI101-AK101-AL101-AM101-AN101</f>
        <v>62</v>
      </c>
      <c r="AP101" s="20">
        <f>RANK(AO101,$AO$6:$AO$130,0)</f>
        <v>96</v>
      </c>
    </row>
    <row r="102" spans="1:47" ht="14.4">
      <c r="B102" s="48" t="s">
        <v>257</v>
      </c>
      <c r="C102" s="49"/>
      <c r="D102" s="131" t="s">
        <v>236</v>
      </c>
      <c r="E102" s="36">
        <f>IF(VLOOKUP($B102,'S 2 H BRUT'!$B$6:$E$130,4,FALSE)="","",(VLOOKUP($B102,'S 2 H BRUT'!$B$6:$E$130,4,FALSE)))</f>
        <v>11</v>
      </c>
      <c r="F102" s="36">
        <f>IF(VLOOKUP($B102,'S 2 H NET'!$B$6:E$130,4,FALSE)="","",(VLOOKUP($B102,'S 2 H NET'!$B$6:$E$130,4,FALSE)))</f>
        <v>28</v>
      </c>
      <c r="G102" s="51">
        <f>IF(F102="","",SUM(E102:F102))</f>
        <v>39</v>
      </c>
      <c r="H102" s="36" t="str">
        <f>IF(VLOOKUP($B102,'S 2 H BRUT'!$B$6:$F$130,5,FALSE)="","",(VLOOKUP($B102,'S 2 H BRUT'!$B$6:$F$130,5,FALSE)))</f>
        <v/>
      </c>
      <c r="I102" s="36" t="str">
        <f>IF(VLOOKUP($B102,'S 2 H NET'!$B$6:$F$130,5,FALSE)="","",(VLOOKUP($B102,'S 2 H NET'!$B$6:$F$130,5,FALSE)))</f>
        <v/>
      </c>
      <c r="J102" s="51" t="str">
        <f>IF(I102="","",SUM(H102:I102))</f>
        <v/>
      </c>
      <c r="K102" s="36" t="str">
        <f>IF(VLOOKUP($B102,'S 2 H BRUT'!$B$6:$G$130,6,FALSE)="","",(VLOOKUP($B102,'S 2 H BRUT'!$B$6:$G$130,6,FALSE)))</f>
        <v/>
      </c>
      <c r="L102" s="36" t="str">
        <f>IF(VLOOKUP($B102,'S 2 H NET'!$B$6:$G$130,6,FALSE)="","",(VLOOKUP($B102,'S 2 H NET'!$B$6:$G$130,6,FALSE)))</f>
        <v/>
      </c>
      <c r="M102" s="51" t="str">
        <f>IF(L102="","",SUM(K102:L102))</f>
        <v/>
      </c>
      <c r="N102" s="36" t="str">
        <f>IF(VLOOKUP($B102,'S 2 H BRUT'!$B$6:$H$130,7,FALSE)="","",(VLOOKUP($B102,'S 2 H BRUT'!$B$6:$H$130,7,FALSE)))</f>
        <v/>
      </c>
      <c r="O102" s="36" t="str">
        <f>IF(VLOOKUP($B102,'S 2 H NET'!$B$6:$H$130,7,FALSE)="","",(VLOOKUP($B102,'S 2 H NET'!$B$6:$H$130,7,FALSE)))</f>
        <v/>
      </c>
      <c r="P102" s="51" t="str">
        <f>IF(O102="","",SUM(N102:O102))</f>
        <v/>
      </c>
      <c r="Q102" s="36" t="str">
        <f>IF(VLOOKUP($B102,'S 2 H BRUT'!$B$6:$J$130,8,FALSE)="","",(VLOOKUP($B102,'S 2 H BRUT'!$B$6:$J$130,8,FALSE)))</f>
        <v/>
      </c>
      <c r="R102" s="36" t="str">
        <f>IF(VLOOKUP($B102,'S 2 H NET'!$B$6:$J$130,8,FALSE)="","",(VLOOKUP($B102,'S 2 H NET'!$B$6:$J$130,8,FALSE)))</f>
        <v/>
      </c>
      <c r="S102" s="51" t="str">
        <f>IF(R102="","",SUM(Q102:R102))</f>
        <v/>
      </c>
      <c r="T102" s="36" t="str">
        <f>IF(VLOOKUP($B102,'S 2 H BRUT'!$B$6:$J$130,9,FALSE)="","",(VLOOKUP($B102,'S 2 H BRUT'!$B$6:$J$130,9,FALSE)))</f>
        <v/>
      </c>
      <c r="U102" s="36" t="str">
        <f>IF(VLOOKUP($B102,'S 2 H NET'!$B$6:$J$130,9,FALSE)="","",(VLOOKUP($B102,'S 2 H NET'!$B$6:$J$130,9,FALSE)))</f>
        <v/>
      </c>
      <c r="V102" s="51" t="str">
        <f>IF(U102="","",SUM(T102:U102))</f>
        <v/>
      </c>
      <c r="W102" s="36" t="str">
        <f>IF(VLOOKUP($B102,'S 2 H BRUT'!$B$6:$M$130,10,FALSE)="","",(VLOOKUP($B102,'S 2 H BRUT'!$B$6:$M$130,10,FALSE)))</f>
        <v/>
      </c>
      <c r="X102" s="36" t="str">
        <f>IF(VLOOKUP($B102,'S 2 H NET'!$B$6:$M$130,10,FALSE)="","",(VLOOKUP($B102,'S 2 H NET'!$B$6:$M$130,10,FALSE)))</f>
        <v/>
      </c>
      <c r="Y102" s="51" t="str">
        <f>IF(X102="","",SUM(W102:X102))</f>
        <v/>
      </c>
      <c r="Z102" s="36">
        <f>IF(VLOOKUP($B102,'S 2 H BRUT'!$B$6:$L$130,11,FALSE)="","",(VLOOKUP($B102,'S 2 H BRUT'!$B$6:$L$130,11,FALSE)))</f>
        <v>4</v>
      </c>
      <c r="AA102" s="36">
        <f>IF(VLOOKUP($B102,'S 2 H NET'!$B$6:$L$130,11,FALSE)="","",(VLOOKUP($B102,'S 2 H NET'!$B$6:$L$130,11,FALSE)))</f>
        <v>19</v>
      </c>
      <c r="AB102" s="51">
        <f>IF(AA102="","",SUM(Z102:AA102))</f>
        <v>23</v>
      </c>
      <c r="AC102" s="36" t="str">
        <f>IF(VLOOKUP($B102,'S 2 H BRUT'!$B$6:$M$130,12,FALSE)="","",(VLOOKUP($B102,'S 2 H BRUT'!$B$6:$M$130,12,FALSE)))</f>
        <v/>
      </c>
      <c r="AD102" s="36" t="str">
        <f>IF(VLOOKUP($B102,'S 2 H NET'!$B$6:$M$130,12,FALSE)="","",(VLOOKUP($B102,'S 2 H NET'!$B$6:$M$130,12,FALSE)))</f>
        <v/>
      </c>
      <c r="AE102" s="51" t="str">
        <f>IF(AD102="","",SUM(AC102:AD102))</f>
        <v/>
      </c>
      <c r="AF102" s="36" t="str">
        <f>IF(VLOOKUP($B102,'S 2 H BRUT'!$B$6:$N$130,13,FALSE)="","",(VLOOKUP($B102,'S 2 H BRUT'!$B$6:$N$130,13,FALSE)))</f>
        <v/>
      </c>
      <c r="AG102" s="36" t="str">
        <f>IF(VLOOKUP($B102,'S 2 H NET'!$B$6:$N$130,13,FALSE)="","",(VLOOKUP($B102,'S 2 H NET'!$B$6:$N$130,13,FALSE)))</f>
        <v/>
      </c>
      <c r="AH102" s="51" t="str">
        <f>IF(AG102="","",SUM(AF102:AG102))</f>
        <v/>
      </c>
      <c r="AI102" s="51">
        <f>SUM(G102,J102,M102,P102,S102,V102,Y102,AB102,AE102,AH102)</f>
        <v>62</v>
      </c>
      <c r="AJ102" s="52">
        <f>+COUNT(G102,J102,M102,P102,S102,V102,Y102,AB102,AE102,AH102)</f>
        <v>2</v>
      </c>
      <c r="AK102" s="52">
        <f>IF(AJ102&lt;6,0,+SMALL(($G102,$J102,$M102,$P102,$S102,$V102,$Y102,$AB102,$AE102,$AH102),1))</f>
        <v>0</v>
      </c>
      <c r="AL102" s="52">
        <f>IF(AJ102&lt;7,0,+SMALL(($G102,$J102,$M102,$P102,$S102,$V102,$Y102,$AB102,$AE102,$AH102),2))</f>
        <v>0</v>
      </c>
      <c r="AM102" s="52">
        <f>IF(AJ102&lt;8,0,+SMALL(($G102,$J102,$M102,$P102,$S102,$V102,$Y102,$AB102,$AE102,$AH102),3))</f>
        <v>0</v>
      </c>
      <c r="AN102" s="52">
        <f>IF(AJ102&lt;9,0,+SMALL(($G102,$J102,$M102,$P102,$S102,$V102,$Y102,$AB102,$AE102,$AH102),4))</f>
        <v>0</v>
      </c>
      <c r="AO102" s="52">
        <f>AI102-AK102-AL102-AM102-AN102</f>
        <v>62</v>
      </c>
      <c r="AP102" s="20">
        <f>RANK(AO102,$AO$6:$AO$130,0)</f>
        <v>96</v>
      </c>
    </row>
    <row r="103" spans="1:47" ht="14.4">
      <c r="B103" s="48" t="s">
        <v>142</v>
      </c>
      <c r="C103" s="36"/>
      <c r="D103" s="47" t="s">
        <v>50</v>
      </c>
      <c r="E103" s="36" t="str">
        <f>IF(VLOOKUP($B103,'S 2 H BRUT'!$B$6:$E$130,4,FALSE)="","",(VLOOKUP($B103,'S 2 H BRUT'!$B$6:$E$130,4,FALSE)))</f>
        <v/>
      </c>
      <c r="F103" s="36" t="str">
        <f>IF(VLOOKUP($B103,'S 2 H NET'!$B$6:E$130,4,FALSE)="","",(VLOOKUP($B103,'S 2 H NET'!$B$6:$E$130,4,FALSE)))</f>
        <v/>
      </c>
      <c r="G103" s="51" t="str">
        <f>IF(F103="","",SUM(E103:F103))</f>
        <v/>
      </c>
      <c r="H103" s="36">
        <f>IF(VLOOKUP($B103,'S 2 H BRUT'!$B$6:$F$130,5,FALSE)="","",(VLOOKUP($B103,'S 2 H BRUT'!$B$6:$F$130,5,FALSE)))</f>
        <v>19</v>
      </c>
      <c r="I103" s="36">
        <f>IF(VLOOKUP($B103,'S 2 H NET'!$B$6:$F$130,5,FALSE)="","",(VLOOKUP($B103,'S 2 H NET'!$B$6:$F$130,5,FALSE)))</f>
        <v>33</v>
      </c>
      <c r="J103" s="51">
        <f>IF(I103="","",SUM(H103:I103))</f>
        <v>52</v>
      </c>
      <c r="K103" s="36" t="str">
        <f>IF(VLOOKUP($B103,'S 2 H BRUT'!$B$6:$G$130,6,FALSE)="","",(VLOOKUP($B103,'S 2 H BRUT'!$B$6:$G$130,6,FALSE)))</f>
        <v/>
      </c>
      <c r="L103" s="36" t="str">
        <f>IF(VLOOKUP($B103,'S 2 H NET'!$B$6:$G$130,6,FALSE)="","",(VLOOKUP($B103,'S 2 H NET'!$B$6:$G$130,6,FALSE)))</f>
        <v/>
      </c>
      <c r="M103" s="51" t="str">
        <f>IF(L103="","",SUM(K103:L103))</f>
        <v/>
      </c>
      <c r="N103" s="36" t="str">
        <f>IF(VLOOKUP($B103,'S 2 H BRUT'!$B$6:$H$130,7,FALSE)="","",(VLOOKUP($B103,'S 2 H BRUT'!$B$6:$H$130,7,FALSE)))</f>
        <v/>
      </c>
      <c r="O103" s="36" t="str">
        <f>IF(VLOOKUP($B103,'S 2 H NET'!$B$6:$H$130,7,FALSE)="","",(VLOOKUP($B103,'S 2 H NET'!$B$6:$H$130,7,FALSE)))</f>
        <v/>
      </c>
      <c r="P103" s="51" t="str">
        <f>IF(O103="","",SUM(N103:O103))</f>
        <v/>
      </c>
      <c r="Q103" s="36" t="str">
        <f>IF(VLOOKUP($B103,'S 2 H BRUT'!$B$6:$J$130,8,FALSE)="","",(VLOOKUP($B103,'S 2 H BRUT'!$B$6:$J$130,8,FALSE)))</f>
        <v/>
      </c>
      <c r="R103" s="36" t="str">
        <f>IF(VLOOKUP($B103,'S 2 H NET'!$B$6:$J$130,8,FALSE)="","",(VLOOKUP($B103,'S 2 H NET'!$B$6:$J$130,8,FALSE)))</f>
        <v/>
      </c>
      <c r="S103" s="51" t="str">
        <f>IF(R103="","",SUM(Q103:R103))</f>
        <v/>
      </c>
      <c r="T103" s="36" t="str">
        <f>IF(VLOOKUP($B103,'S 2 H BRUT'!$B$6:$J$130,9,FALSE)="","",(VLOOKUP($B103,'S 2 H BRUT'!$B$6:$J$130,9,FALSE)))</f>
        <v/>
      </c>
      <c r="U103" s="36" t="str">
        <f>IF(VLOOKUP($B103,'S 2 H NET'!$B$6:$J$130,9,FALSE)="","",(VLOOKUP($B103,'S 2 H NET'!$B$6:$J$130,9,FALSE)))</f>
        <v/>
      </c>
      <c r="V103" s="51" t="str">
        <f>IF(U103="","",SUM(T103:U103))</f>
        <v/>
      </c>
      <c r="W103" s="36" t="str">
        <f>IF(VLOOKUP($B103,'S 2 H BRUT'!$B$6:$M$130,10,FALSE)="","",(VLOOKUP($B103,'S 2 H BRUT'!$B$6:$M$130,10,FALSE)))</f>
        <v/>
      </c>
      <c r="X103" s="36" t="str">
        <f>IF(VLOOKUP($B103,'S 2 H NET'!$B$6:$M$130,10,FALSE)="","",(VLOOKUP($B103,'S 2 H NET'!$B$6:$M$130,10,FALSE)))</f>
        <v/>
      </c>
      <c r="Y103" s="51" t="str">
        <f>IF(X103="","",SUM(W103:X103))</f>
        <v/>
      </c>
      <c r="Z103" s="36" t="str">
        <f>IF(VLOOKUP($B103,'S 2 H BRUT'!$B$6:$L$130,11,FALSE)="","",(VLOOKUP($B103,'S 2 H BRUT'!$B$6:$L$130,11,FALSE)))</f>
        <v/>
      </c>
      <c r="AA103" s="36" t="str">
        <f>IF(VLOOKUP($B103,'S 2 H NET'!$B$6:$L$130,11,FALSE)="","",(VLOOKUP($B103,'S 2 H NET'!$B$6:$L$130,11,FALSE)))</f>
        <v/>
      </c>
      <c r="AB103" s="51" t="str">
        <f>IF(AA103="","",SUM(Z103:AA103))</f>
        <v/>
      </c>
      <c r="AC103" s="36" t="str">
        <f>IF(VLOOKUP($B103,'S 2 H BRUT'!$B$6:$M$130,12,FALSE)="","",(VLOOKUP($B103,'S 2 H BRUT'!$B$6:$M$130,12,FALSE)))</f>
        <v/>
      </c>
      <c r="AD103" s="36" t="str">
        <f>IF(VLOOKUP($B103,'S 2 H NET'!$B$6:$M$130,12,FALSE)="","",(VLOOKUP($B103,'S 2 H NET'!$B$6:$M$130,12,FALSE)))</f>
        <v/>
      </c>
      <c r="AE103" s="51" t="str">
        <f>IF(AD103="","",SUM(AC103:AD103))</f>
        <v/>
      </c>
      <c r="AF103" s="36" t="str">
        <f>IF(VLOOKUP($B103,'S 2 H BRUT'!$B$6:$N$130,13,FALSE)="","",(VLOOKUP($B103,'S 2 H BRUT'!$B$6:$N$130,13,FALSE)))</f>
        <v/>
      </c>
      <c r="AG103" s="36" t="str">
        <f>IF(VLOOKUP($B103,'S 2 H NET'!$B$6:$N$130,13,FALSE)="","",(VLOOKUP($B103,'S 2 H NET'!$B$6:$N$130,13,FALSE)))</f>
        <v/>
      </c>
      <c r="AH103" s="51" t="str">
        <f>IF(AG103="","",SUM(AF103:AG103))</f>
        <v/>
      </c>
      <c r="AI103" s="51">
        <f>SUM(G103,J103,M103,P103,S103,V103,Y103,AB103,AE103,AH103)</f>
        <v>52</v>
      </c>
      <c r="AJ103" s="52">
        <f>+COUNT(G103,J103,M103,P103,S103,V103,Y103,AB103,AE103,AH103)</f>
        <v>1</v>
      </c>
      <c r="AK103" s="52">
        <f>IF(AJ103&lt;6,0,+SMALL(($G103,$J103,$M103,$P103,$S103,$V103,$Y103,$AB103,$AE103,$AH103),1))</f>
        <v>0</v>
      </c>
      <c r="AL103" s="52">
        <f>IF(AJ103&lt;7,0,+SMALL(($G103,$J103,$M103,$P103,$S103,$V103,$Y103,$AB103,$AE103,$AH103),2))</f>
        <v>0</v>
      </c>
      <c r="AM103" s="52">
        <f>IF(AJ103&lt;8,0,+SMALL(($G103,$J103,$M103,$P103,$S103,$V103,$Y103,$AB103,$AE103,$AH103),3))</f>
        <v>0</v>
      </c>
      <c r="AN103" s="52">
        <f>IF(AJ103&lt;9,0,+SMALL(($G103,$J103,$M103,$P103,$S103,$V103,$Y103,$AB103,$AE103,$AH103),4))</f>
        <v>0</v>
      </c>
      <c r="AO103" s="52">
        <f>AI103-AK103-AL103-AM103-AN103</f>
        <v>52</v>
      </c>
      <c r="AP103" s="20">
        <f>RANK(AO103,$AO$6:$AO$130,0)</f>
        <v>98</v>
      </c>
    </row>
    <row r="104" spans="1:47" ht="14.4">
      <c r="B104" s="48" t="s">
        <v>327</v>
      </c>
      <c r="C104" s="36"/>
      <c r="D104" s="75" t="s">
        <v>109</v>
      </c>
      <c r="E104" s="36" t="str">
        <f>IF(VLOOKUP($B104,'S 2 H BRUT'!$B$6:$E$130,4,FALSE)="","",(VLOOKUP($B104,'S 2 H BRUT'!$B$6:$E$130,4,FALSE)))</f>
        <v/>
      </c>
      <c r="F104" s="36" t="str">
        <f>IF(VLOOKUP($B104,'S 2 H NET'!$B$6:E$130,4,FALSE)="","",(VLOOKUP($B104,'S 2 H NET'!$B$6:$E$130,4,FALSE)))</f>
        <v/>
      </c>
      <c r="G104" s="51" t="str">
        <f>IF(F104="","",SUM(E104:F104))</f>
        <v/>
      </c>
      <c r="H104" s="36" t="str">
        <f>IF(VLOOKUP($B104,'S 2 H BRUT'!$B$6:$F$130,5,FALSE)="","",(VLOOKUP($B104,'S 2 H BRUT'!$B$6:$F$130,5,FALSE)))</f>
        <v/>
      </c>
      <c r="I104" s="36" t="str">
        <f>IF(VLOOKUP($B104,'S 2 H NET'!$B$6:$F$130,5,FALSE)="","",(VLOOKUP($B104,'S 2 H NET'!$B$6:$F$130,5,FALSE)))</f>
        <v/>
      </c>
      <c r="J104" s="51" t="str">
        <f>IF(I104="","",SUM(H104:I104))</f>
        <v/>
      </c>
      <c r="K104" s="36" t="str">
        <f>IF(VLOOKUP($B104,'S 2 H BRUT'!$B$6:$G$130,6,FALSE)="","",(VLOOKUP($B104,'S 2 H BRUT'!$B$6:$G$130,6,FALSE)))</f>
        <v/>
      </c>
      <c r="L104" s="36" t="str">
        <f>IF(VLOOKUP($B104,'S 2 H NET'!$B$6:$G$130,6,FALSE)="","",(VLOOKUP($B104,'S 2 H NET'!$B$6:$G$130,6,FALSE)))</f>
        <v/>
      </c>
      <c r="M104" s="51" t="str">
        <f>IF(L104="","",SUM(K104:L104))</f>
        <v/>
      </c>
      <c r="N104" s="36" t="str">
        <f>IF(VLOOKUP($B104,'S 2 H BRUT'!$B$6:$H$130,7,FALSE)="","",(VLOOKUP($B104,'S 2 H BRUT'!$B$6:$H$130,7,FALSE)))</f>
        <v/>
      </c>
      <c r="O104" s="36" t="str">
        <f>IF(VLOOKUP($B104,'S 2 H NET'!$B$6:$H$130,7,FALSE)="","",(VLOOKUP($B104,'S 2 H NET'!$B$6:$H$130,7,FALSE)))</f>
        <v/>
      </c>
      <c r="P104" s="51" t="str">
        <f>IF(O104="","",SUM(N104:O104))</f>
        <v/>
      </c>
      <c r="Q104" s="36">
        <f>IF(VLOOKUP($B104,'S 2 H BRUT'!$B$6:$J$130,8,FALSE)="","",(VLOOKUP($B104,'S 2 H BRUT'!$B$6:$J$130,8,FALSE)))</f>
        <v>17</v>
      </c>
      <c r="R104" s="36">
        <f>IF(VLOOKUP($B104,'S 2 H NET'!$B$6:$J$130,8,FALSE)="","",(VLOOKUP($B104,'S 2 H NET'!$B$6:$J$130,8,FALSE)))</f>
        <v>35</v>
      </c>
      <c r="S104" s="51">
        <f>IF(R104="","",SUM(Q104:R104))</f>
        <v>52</v>
      </c>
      <c r="T104" s="36" t="str">
        <f>IF(VLOOKUP($B104,'S 2 H BRUT'!$B$6:$J$130,9,FALSE)="","",(VLOOKUP($B104,'S 2 H BRUT'!$B$6:$J$130,9,FALSE)))</f>
        <v/>
      </c>
      <c r="U104" s="36" t="str">
        <f>IF(VLOOKUP($B104,'S 2 H NET'!$B$6:$J$130,9,FALSE)="","",(VLOOKUP($B104,'S 2 H NET'!$B$6:$J$130,9,FALSE)))</f>
        <v/>
      </c>
      <c r="V104" s="51" t="str">
        <f>IF(U104="","",SUM(T104:U104))</f>
        <v/>
      </c>
      <c r="W104" s="36" t="str">
        <f>IF(VLOOKUP($B104,'S 2 H BRUT'!$B$6:$M$130,10,FALSE)="","",(VLOOKUP($B104,'S 2 H BRUT'!$B$6:$M$130,10,FALSE)))</f>
        <v/>
      </c>
      <c r="X104" s="36" t="str">
        <f>IF(VLOOKUP($B104,'S 2 H NET'!$B$6:$M$130,10,FALSE)="","",(VLOOKUP($B104,'S 2 H NET'!$B$6:$M$130,10,FALSE)))</f>
        <v/>
      </c>
      <c r="Y104" s="51" t="str">
        <f>IF(X104="","",SUM(W104:X104))</f>
        <v/>
      </c>
      <c r="Z104" s="36" t="str">
        <f>IF(VLOOKUP($B104,'S 2 H BRUT'!$B$6:$L$130,11,FALSE)="","",(VLOOKUP($B104,'S 2 H BRUT'!$B$6:$L$130,11,FALSE)))</f>
        <v/>
      </c>
      <c r="AA104" s="36" t="str">
        <f>IF(VLOOKUP($B104,'S 2 H NET'!$B$6:$L$130,11,FALSE)="","",(VLOOKUP($B104,'S 2 H NET'!$B$6:$L$130,11,FALSE)))</f>
        <v/>
      </c>
      <c r="AB104" s="51" t="str">
        <f>IF(AA104="","",SUM(Z104:AA104))</f>
        <v/>
      </c>
      <c r="AC104" s="36" t="str">
        <f>IF(VLOOKUP($B104,'S 2 H BRUT'!$B$6:$M$130,12,FALSE)="","",(VLOOKUP($B104,'S 2 H BRUT'!$B$6:$M$130,12,FALSE)))</f>
        <v/>
      </c>
      <c r="AD104" s="36" t="str">
        <f>IF(VLOOKUP($B104,'S 2 H NET'!$B$6:$M$130,12,FALSE)="","",(VLOOKUP($B104,'S 2 H NET'!$B$6:$M$130,12,FALSE)))</f>
        <v/>
      </c>
      <c r="AE104" s="51" t="str">
        <f>IF(AD104="","",SUM(AC104:AD104))</f>
        <v/>
      </c>
      <c r="AF104" s="36" t="str">
        <f>IF(VLOOKUP($B104,'S 2 H BRUT'!$B$6:$N$130,13,FALSE)="","",(VLOOKUP($B104,'S 2 H BRUT'!$B$6:$N$130,13,FALSE)))</f>
        <v/>
      </c>
      <c r="AG104" s="36" t="str">
        <f>IF(VLOOKUP($B104,'S 2 H NET'!$B$6:$N$130,13,FALSE)="","",(VLOOKUP($B104,'S 2 H NET'!$B$6:$N$130,13,FALSE)))</f>
        <v/>
      </c>
      <c r="AH104" s="51" t="str">
        <f>IF(AG104="","",SUM(AF104:AG104))</f>
        <v/>
      </c>
      <c r="AI104" s="51">
        <f>SUM(G104,J104,M104,P104,S104,V104,Y104,AB104,AE104,AH104)</f>
        <v>52</v>
      </c>
      <c r="AJ104" s="52">
        <f>+COUNT(G104,J104,M104,P104,S104,V104,Y104,AB104,AE104,AH104)</f>
        <v>1</v>
      </c>
      <c r="AK104" s="52">
        <f>IF(AJ104&lt;6,0,+SMALL(($G104,$J104,$M104,$P104,$S104,$V104,$Y104,$AB104,$AE104,$AH104),1))</f>
        <v>0</v>
      </c>
      <c r="AL104" s="52">
        <f>IF(AJ104&lt;7,0,+SMALL(($G104,$J104,$M104,$P104,$S104,$V104,$Y104,$AB104,$AE104,$AH104),2))</f>
        <v>0</v>
      </c>
      <c r="AM104" s="52">
        <f>IF(AJ104&lt;8,0,+SMALL(($G104,$J104,$M104,$P104,$S104,$V104,$Y104,$AB104,$AE104,$AH104),3))</f>
        <v>0</v>
      </c>
      <c r="AN104" s="52">
        <f>IF(AJ104&lt;9,0,+SMALL(($G104,$J104,$M104,$P104,$S104,$V104,$Y104,$AB104,$AE104,$AH104),4))</f>
        <v>0</v>
      </c>
      <c r="AO104" s="52">
        <f>AI104-AK104-AL104-AM104-AN104</f>
        <v>52</v>
      </c>
      <c r="AP104" s="20">
        <f>RANK(AO104,$AO$6:$AO$130,0)</f>
        <v>98</v>
      </c>
    </row>
    <row r="105" spans="1:47" ht="14.4">
      <c r="B105" s="48" t="s">
        <v>201</v>
      </c>
      <c r="C105" s="36"/>
      <c r="D105" s="71" t="s">
        <v>107</v>
      </c>
      <c r="E105" s="36">
        <f>IF(VLOOKUP($B105,'S 2 H BRUT'!$B$6:$E$130,4,FALSE)="","",(VLOOKUP($B105,'S 2 H BRUT'!$B$6:$E$130,4,FALSE)))</f>
        <v>16</v>
      </c>
      <c r="F105" s="36">
        <f>IF(VLOOKUP($B105,'S 2 H NET'!$B$6:E$130,4,FALSE)="","",(VLOOKUP($B105,'S 2 H NET'!$B$6:$E$130,4,FALSE)))</f>
        <v>35</v>
      </c>
      <c r="G105" s="51">
        <f>IF(F105="","",SUM(E105:F105))</f>
        <v>51</v>
      </c>
      <c r="H105" s="36" t="str">
        <f>IF(VLOOKUP($B105,'S 2 H BRUT'!$B$6:$F$130,5,FALSE)="","",(VLOOKUP($B105,'S 2 H BRUT'!$B$6:$F$130,5,FALSE)))</f>
        <v/>
      </c>
      <c r="I105" s="36" t="str">
        <f>IF(VLOOKUP($B105,'S 2 H NET'!$B$6:$F$130,5,FALSE)="","",(VLOOKUP($B105,'S 2 H NET'!$B$6:$F$130,5,FALSE)))</f>
        <v/>
      </c>
      <c r="J105" s="51" t="str">
        <f>IF(I105="","",SUM(H105:I105))</f>
        <v/>
      </c>
      <c r="K105" s="36" t="str">
        <f>IF(VLOOKUP($B105,'S 2 H BRUT'!$B$6:$G$130,6,FALSE)="","",(VLOOKUP($B105,'S 2 H BRUT'!$B$6:$G$130,6,FALSE)))</f>
        <v/>
      </c>
      <c r="L105" s="36" t="str">
        <f>IF(VLOOKUP($B105,'S 2 H NET'!$B$6:$G$130,6,FALSE)="","",(VLOOKUP($B105,'S 2 H NET'!$B$6:$G$130,6,FALSE)))</f>
        <v/>
      </c>
      <c r="M105" s="51" t="str">
        <f>IF(L105="","",SUM(K105:L105))</f>
        <v/>
      </c>
      <c r="N105" s="36" t="str">
        <f>IF(VLOOKUP($B105,'S 2 H BRUT'!$B$6:$H$130,7,FALSE)="","",(VLOOKUP($B105,'S 2 H BRUT'!$B$6:$H$130,7,FALSE)))</f>
        <v/>
      </c>
      <c r="O105" s="36" t="str">
        <f>IF(VLOOKUP($B105,'S 2 H NET'!$B$6:$H$130,7,FALSE)="","",(VLOOKUP($B105,'S 2 H NET'!$B$6:$H$130,7,FALSE)))</f>
        <v/>
      </c>
      <c r="P105" s="51" t="str">
        <f>IF(O105="","",SUM(N105:O105))</f>
        <v/>
      </c>
      <c r="Q105" s="36" t="str">
        <f>IF(VLOOKUP($B105,'S 2 H BRUT'!$B$6:$J$130,8,FALSE)="","",(VLOOKUP($B105,'S 2 H BRUT'!$B$6:$J$130,8,FALSE)))</f>
        <v/>
      </c>
      <c r="R105" s="36" t="str">
        <f>IF(VLOOKUP($B105,'S 2 H NET'!$B$6:$J$130,8,FALSE)="","",(VLOOKUP($B105,'S 2 H NET'!$B$6:$J$130,8,FALSE)))</f>
        <v/>
      </c>
      <c r="S105" s="51" t="str">
        <f>IF(R105="","",SUM(Q105:R105))</f>
        <v/>
      </c>
      <c r="T105" s="36" t="str">
        <f>IF(VLOOKUP($B105,'S 2 H BRUT'!$B$6:$J$130,9,FALSE)="","",(VLOOKUP($B105,'S 2 H BRUT'!$B$6:$J$130,9,FALSE)))</f>
        <v/>
      </c>
      <c r="U105" s="36" t="str">
        <f>IF(VLOOKUP($B105,'S 2 H NET'!$B$6:$J$130,9,FALSE)="","",(VLOOKUP($B105,'S 2 H NET'!$B$6:$J$130,9,FALSE)))</f>
        <v/>
      </c>
      <c r="V105" s="51" t="str">
        <f>IF(U105="","",SUM(T105:U105))</f>
        <v/>
      </c>
      <c r="W105" s="36" t="str">
        <f>IF(VLOOKUP($B105,'S 2 H BRUT'!$B$6:$M$130,10,FALSE)="","",(VLOOKUP($B105,'S 2 H BRUT'!$B$6:$M$130,10,FALSE)))</f>
        <v/>
      </c>
      <c r="X105" s="36" t="str">
        <f>IF(VLOOKUP($B105,'S 2 H NET'!$B$6:$M$130,10,FALSE)="","",(VLOOKUP($B105,'S 2 H NET'!$B$6:$M$130,10,FALSE)))</f>
        <v/>
      </c>
      <c r="Y105" s="51" t="str">
        <f>IF(X105="","",SUM(W105:X105))</f>
        <v/>
      </c>
      <c r="Z105" s="36" t="str">
        <f>IF(VLOOKUP($B105,'S 2 H BRUT'!$B$6:$L$130,11,FALSE)="","",(VLOOKUP($B105,'S 2 H BRUT'!$B$6:$L$130,11,FALSE)))</f>
        <v/>
      </c>
      <c r="AA105" s="36" t="str">
        <f>IF(VLOOKUP($B105,'S 2 H NET'!$B$6:$L$130,11,FALSE)="","",(VLOOKUP($B105,'S 2 H NET'!$B$6:$L$130,11,FALSE)))</f>
        <v/>
      </c>
      <c r="AB105" s="51" t="str">
        <f>IF(AA105="","",SUM(Z105:AA105))</f>
        <v/>
      </c>
      <c r="AC105" s="36" t="str">
        <f>IF(VLOOKUP($B105,'S 2 H BRUT'!$B$6:$M$130,12,FALSE)="","",(VLOOKUP($B105,'S 2 H BRUT'!$B$6:$M$130,12,FALSE)))</f>
        <v/>
      </c>
      <c r="AD105" s="36" t="str">
        <f>IF(VLOOKUP($B105,'S 2 H NET'!$B$6:$M$130,12,FALSE)="","",(VLOOKUP($B105,'S 2 H NET'!$B$6:$M$130,12,FALSE)))</f>
        <v/>
      </c>
      <c r="AE105" s="51" t="str">
        <f>IF(AD105="","",SUM(AC105:AD105))</f>
        <v/>
      </c>
      <c r="AF105" s="36" t="str">
        <f>IF(VLOOKUP($B105,'S 2 H BRUT'!$B$6:$N$130,13,FALSE)="","",(VLOOKUP($B105,'S 2 H BRUT'!$B$6:$N$130,13,FALSE)))</f>
        <v/>
      </c>
      <c r="AG105" s="36" t="str">
        <f>IF(VLOOKUP($B105,'S 2 H NET'!$B$6:$N$130,13,FALSE)="","",(VLOOKUP($B105,'S 2 H NET'!$B$6:$N$130,13,FALSE)))</f>
        <v/>
      </c>
      <c r="AH105" s="51" t="str">
        <f>IF(AG105="","",SUM(AF105:AG105))</f>
        <v/>
      </c>
      <c r="AI105" s="51">
        <f>SUM(G105,J105,M105,P105,S105,V105,Y105,AB105,AE105,AH105)</f>
        <v>51</v>
      </c>
      <c r="AJ105" s="52">
        <f>+COUNT(G105,J105,M105,P105,S105,V105,Y105,AB105,AE105,AH105)</f>
        <v>1</v>
      </c>
      <c r="AK105" s="52">
        <f>IF(AJ105&lt;6,0,+SMALL(($G105,$J105,$M105,$P105,$S105,$V105,$Y105,$AB105,$AE105,$AH105),1))</f>
        <v>0</v>
      </c>
      <c r="AL105" s="52">
        <f>IF(AJ105&lt;7,0,+SMALL(($G105,$J105,$M105,$P105,$S105,$V105,$Y105,$AB105,$AE105,$AH105),2))</f>
        <v>0</v>
      </c>
      <c r="AM105" s="52">
        <f>IF(AJ105&lt;8,0,+SMALL(($G105,$J105,$M105,$P105,$S105,$V105,$Y105,$AB105,$AE105,$AH105),3))</f>
        <v>0</v>
      </c>
      <c r="AN105" s="52">
        <f>IF(AJ105&lt;9,0,+SMALL(($G105,$J105,$M105,$P105,$S105,$V105,$Y105,$AB105,$AE105,$AH105),4))</f>
        <v>0</v>
      </c>
      <c r="AO105" s="52">
        <f>AI105-AK105-AL105-AM105-AN105</f>
        <v>51</v>
      </c>
      <c r="AP105" s="20">
        <f>RANK(AO105,$AO$6:$AO$130,0)</f>
        <v>100</v>
      </c>
    </row>
    <row r="106" spans="1:47" ht="14.4">
      <c r="B106" s="48" t="s">
        <v>197</v>
      </c>
      <c r="C106" s="36"/>
      <c r="D106" s="75" t="s">
        <v>109</v>
      </c>
      <c r="E106" s="36" t="str">
        <f>IF(VLOOKUP($B106,'S 2 H BRUT'!$B$6:$E$130,4,FALSE)="","",(VLOOKUP($B106,'S 2 H BRUT'!$B$6:$E$130,4,FALSE)))</f>
        <v/>
      </c>
      <c r="F106" s="36" t="str">
        <f>IF(VLOOKUP($B106,'S 2 H NET'!$B$6:E$130,4,FALSE)="","",(VLOOKUP($B106,'S 2 H NET'!$B$6:$E$130,4,FALSE)))</f>
        <v/>
      </c>
      <c r="G106" s="51" t="str">
        <f>IF(F106="","",SUM(E106:F106))</f>
        <v/>
      </c>
      <c r="H106" s="36" t="str">
        <f>IF(VLOOKUP($B106,'S 2 H BRUT'!$B$6:$F$130,5,FALSE)="","",(VLOOKUP($B106,'S 2 H BRUT'!$B$6:$F$130,5,FALSE)))</f>
        <v/>
      </c>
      <c r="I106" s="36" t="str">
        <f>IF(VLOOKUP($B106,'S 2 H NET'!$B$6:$F$130,5,FALSE)="","",(VLOOKUP($B106,'S 2 H NET'!$B$6:$F$130,5,FALSE)))</f>
        <v/>
      </c>
      <c r="J106" s="51" t="str">
        <f>IF(I106="","",SUM(H106:I106))</f>
        <v/>
      </c>
      <c r="K106" s="36" t="str">
        <f>IF(VLOOKUP($B106,'S 2 H BRUT'!$B$6:$G$130,6,FALSE)="","",(VLOOKUP($B106,'S 2 H BRUT'!$B$6:$G$130,6,FALSE)))</f>
        <v/>
      </c>
      <c r="L106" s="36" t="str">
        <f>IF(VLOOKUP($B106,'S 2 H NET'!$B$6:$G$130,6,FALSE)="","",(VLOOKUP($B106,'S 2 H NET'!$B$6:$G$130,6,FALSE)))</f>
        <v/>
      </c>
      <c r="M106" s="51" t="str">
        <f>IF(L106="","",SUM(K106:L106))</f>
        <v/>
      </c>
      <c r="N106" s="36" t="str">
        <f>IF(VLOOKUP($B106,'S 2 H BRUT'!$B$6:$H$130,7,FALSE)="","",(VLOOKUP($B106,'S 2 H BRUT'!$B$6:$H$130,7,FALSE)))</f>
        <v/>
      </c>
      <c r="O106" s="36" t="str">
        <f>IF(VLOOKUP($B106,'S 2 H NET'!$B$6:$H$130,7,FALSE)="","",(VLOOKUP($B106,'S 2 H NET'!$B$6:$H$130,7,FALSE)))</f>
        <v/>
      </c>
      <c r="P106" s="51" t="str">
        <f>IF(O106="","",SUM(N106:O106))</f>
        <v/>
      </c>
      <c r="Q106" s="36">
        <f>IF(VLOOKUP($B106,'S 2 H BRUT'!$B$6:$J$130,8,FALSE)="","",(VLOOKUP($B106,'S 2 H BRUT'!$B$6:$J$130,8,FALSE)))</f>
        <v>14</v>
      </c>
      <c r="R106" s="36">
        <f>IF(VLOOKUP($B106,'S 2 H NET'!$B$6:$J$130,8,FALSE)="","",(VLOOKUP($B106,'S 2 H NET'!$B$6:$J$130,8,FALSE)))</f>
        <v>37</v>
      </c>
      <c r="S106" s="51">
        <f>IF(R106="","",SUM(Q106:R106))</f>
        <v>51</v>
      </c>
      <c r="T106" s="36" t="str">
        <f>IF(VLOOKUP($B106,'S 2 H BRUT'!$B$6:$J$130,9,FALSE)="","",(VLOOKUP($B106,'S 2 H BRUT'!$B$6:$J$130,9,FALSE)))</f>
        <v/>
      </c>
      <c r="U106" s="36" t="str">
        <f>IF(VLOOKUP($B106,'S 2 H NET'!$B$6:$J$130,9,FALSE)="","",(VLOOKUP($B106,'S 2 H NET'!$B$6:$J$130,9,FALSE)))</f>
        <v/>
      </c>
      <c r="V106" s="51" t="str">
        <f>IF(U106="","",SUM(T106:U106))</f>
        <v/>
      </c>
      <c r="W106" s="36" t="str">
        <f>IF(VLOOKUP($B106,'S 2 H BRUT'!$B$6:$M$130,10,FALSE)="","",(VLOOKUP($B106,'S 2 H BRUT'!$B$6:$M$130,10,FALSE)))</f>
        <v/>
      </c>
      <c r="X106" s="36" t="str">
        <f>IF(VLOOKUP($B106,'S 2 H NET'!$B$6:$M$130,10,FALSE)="","",(VLOOKUP($B106,'S 2 H NET'!$B$6:$M$130,10,FALSE)))</f>
        <v/>
      </c>
      <c r="Y106" s="51" t="str">
        <f>IF(X106="","",SUM(W106:X106))</f>
        <v/>
      </c>
      <c r="Z106" s="36" t="str">
        <f>IF(VLOOKUP($B106,'S 2 H BRUT'!$B$6:$L$130,11,FALSE)="","",(VLOOKUP($B106,'S 2 H BRUT'!$B$6:$L$130,11,FALSE)))</f>
        <v/>
      </c>
      <c r="AA106" s="36" t="str">
        <f>IF(VLOOKUP($B106,'S 2 H NET'!$B$6:$L$130,11,FALSE)="","",(VLOOKUP($B106,'S 2 H NET'!$B$6:$L$130,11,FALSE)))</f>
        <v/>
      </c>
      <c r="AB106" s="51" t="str">
        <f>IF(AA106="","",SUM(Z106:AA106))</f>
        <v/>
      </c>
      <c r="AC106" s="36" t="str">
        <f>IF(VLOOKUP($B106,'S 2 H BRUT'!$B$6:$M$130,12,FALSE)="","",(VLOOKUP($B106,'S 2 H BRUT'!$B$6:$M$130,12,FALSE)))</f>
        <v/>
      </c>
      <c r="AD106" s="36" t="str">
        <f>IF(VLOOKUP($B106,'S 2 H NET'!$B$6:$M$130,12,FALSE)="","",(VLOOKUP($B106,'S 2 H NET'!$B$6:$M$130,12,FALSE)))</f>
        <v/>
      </c>
      <c r="AE106" s="51" t="str">
        <f>IF(AD106="","",SUM(AC106:AD106))</f>
        <v/>
      </c>
      <c r="AF106" s="36" t="str">
        <f>IF(VLOOKUP($B106,'S 2 H BRUT'!$B$6:$N$130,13,FALSE)="","",(VLOOKUP($B106,'S 2 H BRUT'!$B$6:$N$130,13,FALSE)))</f>
        <v/>
      </c>
      <c r="AG106" s="36" t="str">
        <f>IF(VLOOKUP($B106,'S 2 H NET'!$B$6:$N$130,13,FALSE)="","",(VLOOKUP($B106,'S 2 H NET'!$B$6:$N$130,13,FALSE)))</f>
        <v/>
      </c>
      <c r="AH106" s="51" t="str">
        <f>IF(AG106="","",SUM(AF106:AG106))</f>
        <v/>
      </c>
      <c r="AI106" s="51">
        <f>SUM(G106,J106,M106,P106,S106,V106,Y106,AB106,AE106,AH106)</f>
        <v>51</v>
      </c>
      <c r="AJ106" s="52">
        <f>+COUNT(G106,J106,M106,P106,S106,V106,Y106,AB106,AE106,AH106)</f>
        <v>1</v>
      </c>
      <c r="AK106" s="52">
        <f>IF(AJ106&lt;6,0,+SMALL(($G106,$J106,$M106,$P106,$S106,$V106,$Y106,$AB106,$AE106,$AH106),1))</f>
        <v>0</v>
      </c>
      <c r="AL106" s="52">
        <f>IF(AJ106&lt;7,0,+SMALL(($G106,$J106,$M106,$P106,$S106,$V106,$Y106,$AB106,$AE106,$AH106),2))</f>
        <v>0</v>
      </c>
      <c r="AM106" s="52">
        <f>IF(AJ106&lt;8,0,+SMALL(($G106,$J106,$M106,$P106,$S106,$V106,$Y106,$AB106,$AE106,$AH106),3))</f>
        <v>0</v>
      </c>
      <c r="AN106" s="52">
        <f>IF(AJ106&lt;9,0,+SMALL(($G106,$J106,$M106,$P106,$S106,$V106,$Y106,$AB106,$AE106,$AH106),4))</f>
        <v>0</v>
      </c>
      <c r="AO106" s="52">
        <f>AI106-AK106-AL106-AM106-AN106</f>
        <v>51</v>
      </c>
      <c r="AP106" s="20">
        <f>RANK(AO106,$AO$6:$AO$130,0)</f>
        <v>100</v>
      </c>
    </row>
    <row r="107" spans="1:47" ht="14.4">
      <c r="B107" s="129" t="s">
        <v>346</v>
      </c>
      <c r="C107" s="36"/>
      <c r="D107" s="71" t="s">
        <v>107</v>
      </c>
      <c r="E107" s="36" t="str">
        <f>IF(VLOOKUP($B107,'S 2 H BRUT'!$B$6:$E$130,4,FALSE)="","",(VLOOKUP($B107,'S 2 H BRUT'!$B$6:$E$130,4,FALSE)))</f>
        <v/>
      </c>
      <c r="F107" s="36" t="str">
        <f>IF(VLOOKUP($B107,'S 2 H NET'!$B$6:E$130,4,FALSE)="","",(VLOOKUP($B107,'S 2 H NET'!$B$6:$E$130,4,FALSE)))</f>
        <v/>
      </c>
      <c r="G107" s="51" t="str">
        <f>IF(F107="","",SUM(E107:F107))</f>
        <v/>
      </c>
      <c r="H107" s="36" t="str">
        <f>IF(VLOOKUP($B107,'S 2 H BRUT'!$B$6:$F$130,5,FALSE)="","",(VLOOKUP($B107,'S 2 H BRUT'!$B$6:$F$130,5,FALSE)))</f>
        <v/>
      </c>
      <c r="I107" s="36" t="str">
        <f>IF(VLOOKUP($B107,'S 2 H NET'!$B$6:$F$130,5,FALSE)="","",(VLOOKUP($B107,'S 2 H NET'!$B$6:$F$130,5,FALSE)))</f>
        <v/>
      </c>
      <c r="J107" s="51" t="str">
        <f>IF(I107="","",SUM(H107:I107))</f>
        <v/>
      </c>
      <c r="K107" s="36" t="str">
        <f>IF(VLOOKUP($B107,'S 2 H BRUT'!$B$6:$G$130,6,FALSE)="","",(VLOOKUP($B107,'S 2 H BRUT'!$B$6:$G$130,6,FALSE)))</f>
        <v/>
      </c>
      <c r="L107" s="36" t="str">
        <f>IF(VLOOKUP($B107,'S 2 H NET'!$B$6:$G$130,6,FALSE)="","",(VLOOKUP($B107,'S 2 H NET'!$B$6:$G$130,6,FALSE)))</f>
        <v/>
      </c>
      <c r="M107" s="51" t="str">
        <f>IF(L107="","",SUM(K107:L107))</f>
        <v/>
      </c>
      <c r="N107" s="36" t="str">
        <f>IF(VLOOKUP($B107,'S 2 H BRUT'!$B$6:$H$130,7,FALSE)="","",(VLOOKUP($B107,'S 2 H BRUT'!$B$6:$H$130,7,FALSE)))</f>
        <v/>
      </c>
      <c r="O107" s="36" t="str">
        <f>IF(VLOOKUP($B107,'S 2 H NET'!$B$6:$H$130,7,FALSE)="","",(VLOOKUP($B107,'S 2 H NET'!$B$6:$H$130,7,FALSE)))</f>
        <v/>
      </c>
      <c r="P107" s="51" t="str">
        <f>IF(O107="","",SUM(N107:O107))</f>
        <v/>
      </c>
      <c r="Q107" s="36" t="str">
        <f>IF(VLOOKUP($B107,'S 2 H BRUT'!$B$6:$J$130,8,FALSE)="","",(VLOOKUP($B107,'S 2 H BRUT'!$B$6:$J$130,8,FALSE)))</f>
        <v/>
      </c>
      <c r="R107" s="36" t="str">
        <f>IF(VLOOKUP($B107,'S 2 H NET'!$B$6:$J$130,8,FALSE)="","",(VLOOKUP($B107,'S 2 H NET'!$B$6:$J$130,8,FALSE)))</f>
        <v/>
      </c>
      <c r="S107" s="51" t="str">
        <f>IF(R107="","",SUM(Q107:R107))</f>
        <v/>
      </c>
      <c r="T107" s="36" t="str">
        <f>IF(VLOOKUP($B107,'S 2 H BRUT'!$B$6:$J$130,9,FALSE)="","",(VLOOKUP($B107,'S 2 H BRUT'!$B$6:$J$130,9,FALSE)))</f>
        <v/>
      </c>
      <c r="U107" s="36" t="str">
        <f>IF(VLOOKUP($B107,'S 2 H NET'!$B$6:$J$130,9,FALSE)="","",(VLOOKUP($B107,'S 2 H NET'!$B$6:$J$130,9,FALSE)))</f>
        <v/>
      </c>
      <c r="V107" s="51" t="str">
        <f>IF(U107="","",SUM(T107:U107))</f>
        <v/>
      </c>
      <c r="W107" s="36" t="str">
        <f>IF(VLOOKUP($B107,'S 2 H BRUT'!$B$6:$M$130,10,FALSE)="","",(VLOOKUP($B107,'S 2 H BRUT'!$B$6:$M$130,10,FALSE)))</f>
        <v/>
      </c>
      <c r="X107" s="36" t="str">
        <f>IF(VLOOKUP($B107,'S 2 H NET'!$B$6:$M$130,10,FALSE)="","",(VLOOKUP($B107,'S 2 H NET'!$B$6:$M$130,10,FALSE)))</f>
        <v/>
      </c>
      <c r="Y107" s="51" t="str">
        <f>IF(X107="","",SUM(W107:X107))</f>
        <v/>
      </c>
      <c r="Z107" s="36" t="str">
        <f>IF(VLOOKUP($B107,'S 2 H BRUT'!$B$6:$L$130,11,FALSE)="","",(VLOOKUP($B107,'S 2 H BRUT'!$B$6:$L$130,11,FALSE)))</f>
        <v/>
      </c>
      <c r="AA107" s="36" t="str">
        <f>IF(VLOOKUP($B107,'S 2 H NET'!$B$6:$L$130,11,FALSE)="","",(VLOOKUP($B107,'S 2 H NET'!$B$6:$L$130,11,FALSE)))</f>
        <v/>
      </c>
      <c r="AB107" s="51" t="str">
        <f>IF(AA107="","",SUM(Z107:AA107))</f>
        <v/>
      </c>
      <c r="AC107" s="36">
        <f>IF(VLOOKUP($B107,'S 2 H BRUT'!$B$6:$M$130,12,FALSE)="","",(VLOOKUP($B107,'S 2 H BRUT'!$B$6:$M$130,12,FALSE)))</f>
        <v>17</v>
      </c>
      <c r="AD107" s="36">
        <f>IF(VLOOKUP($B107,'S 2 H NET'!$B$6:$M$130,12,FALSE)="","",(VLOOKUP($B107,'S 2 H NET'!$B$6:$M$130,12,FALSE)))</f>
        <v>33</v>
      </c>
      <c r="AE107" s="51">
        <f>IF(AD107="","",SUM(AC107:AD107))</f>
        <v>50</v>
      </c>
      <c r="AF107" s="36" t="str">
        <f>IF(VLOOKUP($B107,'S 2 H BRUT'!$B$6:$N$130,13,FALSE)="","",(VLOOKUP($B107,'S 2 H BRUT'!$B$6:$N$130,13,FALSE)))</f>
        <v/>
      </c>
      <c r="AG107" s="36" t="str">
        <f>IF(VLOOKUP($B107,'S 2 H NET'!$B$6:$N$130,13,FALSE)="","",(VLOOKUP($B107,'S 2 H NET'!$B$6:$N$130,13,FALSE)))</f>
        <v/>
      </c>
      <c r="AH107" s="51" t="str">
        <f>IF(AG107="","",SUM(AF107:AG107))</f>
        <v/>
      </c>
      <c r="AI107" s="51">
        <f>SUM(G107,J107,M107,P107,S107,V107,Y107,AB107,AE107,AH107)</f>
        <v>50</v>
      </c>
      <c r="AJ107" s="52">
        <f>+COUNT(G107,J107,M107,P107,S107,V107,Y107,AB107,AE107,AH107)</f>
        <v>1</v>
      </c>
      <c r="AK107" s="52">
        <f>IF(AJ107&lt;6,0,+SMALL(($G107,$J107,$M107,$P107,$S107,$V107,$Y107,$AB107,$AE107,$AH107),1))</f>
        <v>0</v>
      </c>
      <c r="AL107" s="52">
        <f>IF(AJ107&lt;7,0,+SMALL(($G107,$J107,$M107,$P107,$S107,$V107,$Y107,$AB107,$AE107,$AH107),2))</f>
        <v>0</v>
      </c>
      <c r="AM107" s="52">
        <f>IF(AJ107&lt;8,0,+SMALL(($G107,$J107,$M107,$P107,$S107,$V107,$Y107,$AB107,$AE107,$AH107),3))</f>
        <v>0</v>
      </c>
      <c r="AN107" s="52">
        <f>IF(AJ107&lt;9,0,+SMALL(($G107,$J107,$M107,$P107,$S107,$V107,$Y107,$AB107,$AE107,$AH107),4))</f>
        <v>0</v>
      </c>
      <c r="AO107" s="52">
        <f>AI107-AK107-AL107-AM107-AN107</f>
        <v>50</v>
      </c>
      <c r="AP107" s="20">
        <f>RANK(AO107,$AO$6:$AO$130,0)</f>
        <v>102</v>
      </c>
    </row>
    <row r="108" spans="1:47" ht="14.4">
      <c r="B108" s="48" t="s">
        <v>186</v>
      </c>
      <c r="C108" s="36"/>
      <c r="D108" s="86" t="s">
        <v>181</v>
      </c>
      <c r="E108" s="36" t="str">
        <f>IF(VLOOKUP($B108,'S 2 H BRUT'!$B$6:$E$130,4,FALSE)="","",(VLOOKUP($B108,'S 2 H BRUT'!$B$6:$E$130,4,FALSE)))</f>
        <v/>
      </c>
      <c r="F108" s="36" t="str">
        <f>IF(VLOOKUP($B108,'S 2 H NET'!$B$6:E$130,4,FALSE)="","",(VLOOKUP($B108,'S 2 H NET'!$B$6:$E$130,4,FALSE)))</f>
        <v/>
      </c>
      <c r="G108" s="51" t="str">
        <f>IF(F108="","",SUM(E108:F108))</f>
        <v/>
      </c>
      <c r="H108" s="36" t="str">
        <f>IF(VLOOKUP($B108,'S 2 H BRUT'!$B$6:$F$130,5,FALSE)="","",(VLOOKUP($B108,'S 2 H BRUT'!$B$6:$F$130,5,FALSE)))</f>
        <v/>
      </c>
      <c r="I108" s="36" t="str">
        <f>IF(VLOOKUP($B108,'S 2 H NET'!$B$6:$F$130,5,FALSE)="","",(VLOOKUP($B108,'S 2 H NET'!$B$6:$F$130,5,FALSE)))</f>
        <v/>
      </c>
      <c r="J108" s="51" t="str">
        <f>IF(I108="","",SUM(H108:I108))</f>
        <v/>
      </c>
      <c r="K108" s="36" t="str">
        <f>IF(VLOOKUP($B108,'S 2 H BRUT'!$B$6:$G$130,6,FALSE)="","",(VLOOKUP($B108,'S 2 H BRUT'!$B$6:$G$130,6,FALSE)))</f>
        <v/>
      </c>
      <c r="L108" s="36" t="str">
        <f>IF(VLOOKUP($B108,'S 2 H NET'!$B$6:$G$130,6,FALSE)="","",(VLOOKUP($B108,'S 2 H NET'!$B$6:$G$130,6,FALSE)))</f>
        <v/>
      </c>
      <c r="M108" s="51" t="str">
        <f>IF(L108="","",SUM(K108:L108))</f>
        <v/>
      </c>
      <c r="N108" s="36">
        <f>IF(VLOOKUP($B108,'S 2 H BRUT'!$B$6:$H$130,7,FALSE)="","",(VLOOKUP($B108,'S 2 H BRUT'!$B$6:$H$130,7,FALSE)))</f>
        <v>20</v>
      </c>
      <c r="O108" s="36">
        <f>IF(VLOOKUP($B108,'S 2 H NET'!$B$6:$H$130,7,FALSE)="","",(VLOOKUP($B108,'S 2 H NET'!$B$6:$H$130,7,FALSE)))</f>
        <v>29</v>
      </c>
      <c r="P108" s="51">
        <f>IF(O108="","",SUM(N108:O108))</f>
        <v>49</v>
      </c>
      <c r="Q108" s="36" t="str">
        <f>IF(VLOOKUP($B108,'S 2 H BRUT'!$B$6:$J$130,8,FALSE)="","",(VLOOKUP($B108,'S 2 H BRUT'!$B$6:$J$130,8,FALSE)))</f>
        <v/>
      </c>
      <c r="R108" s="36" t="str">
        <f>IF(VLOOKUP($B108,'S 2 H NET'!$B$6:$J$130,8,FALSE)="","",(VLOOKUP($B108,'S 2 H NET'!$B$6:$J$130,8,FALSE)))</f>
        <v/>
      </c>
      <c r="S108" s="51" t="str">
        <f>IF(R108="","",SUM(Q108:R108))</f>
        <v/>
      </c>
      <c r="T108" s="36" t="str">
        <f>IF(VLOOKUP($B108,'S 2 H BRUT'!$B$6:$J$130,9,FALSE)="","",(VLOOKUP($B108,'S 2 H BRUT'!$B$6:$J$130,9,FALSE)))</f>
        <v/>
      </c>
      <c r="U108" s="36" t="str">
        <f>IF(VLOOKUP($B108,'S 2 H NET'!$B$6:$J$130,9,FALSE)="","",(VLOOKUP($B108,'S 2 H NET'!$B$6:$J$130,9,FALSE)))</f>
        <v/>
      </c>
      <c r="V108" s="51" t="str">
        <f>IF(U108="","",SUM(T108:U108))</f>
        <v/>
      </c>
      <c r="W108" s="36" t="str">
        <f>IF(VLOOKUP($B108,'S 2 H BRUT'!$B$6:$M$130,10,FALSE)="","",(VLOOKUP($B108,'S 2 H BRUT'!$B$6:$M$130,10,FALSE)))</f>
        <v/>
      </c>
      <c r="X108" s="36" t="str">
        <f>IF(VLOOKUP($B108,'S 2 H NET'!$B$6:$M$130,10,FALSE)="","",(VLOOKUP($B108,'S 2 H NET'!$B$6:$M$130,10,FALSE)))</f>
        <v/>
      </c>
      <c r="Y108" s="51" t="str">
        <f>IF(X108="","",SUM(W108:X108))</f>
        <v/>
      </c>
      <c r="Z108" s="36" t="str">
        <f>IF(VLOOKUP($B108,'S 2 H BRUT'!$B$6:$L$130,11,FALSE)="","",(VLOOKUP($B108,'S 2 H BRUT'!$B$6:$L$130,11,FALSE)))</f>
        <v/>
      </c>
      <c r="AA108" s="36" t="str">
        <f>IF(VLOOKUP($B108,'S 2 H NET'!$B$6:$L$130,11,FALSE)="","",(VLOOKUP($B108,'S 2 H NET'!$B$6:$L$130,11,FALSE)))</f>
        <v/>
      </c>
      <c r="AB108" s="51" t="str">
        <f>IF(AA108="","",SUM(Z108:AA108))</f>
        <v/>
      </c>
      <c r="AC108" s="36" t="str">
        <f>IF(VLOOKUP($B108,'S 2 H BRUT'!$B$6:$M$130,12,FALSE)="","",(VLOOKUP($B108,'S 2 H BRUT'!$B$6:$M$130,12,FALSE)))</f>
        <v/>
      </c>
      <c r="AD108" s="36" t="str">
        <f>IF(VLOOKUP($B108,'S 2 H NET'!$B$6:$M$130,12,FALSE)="","",(VLOOKUP($B108,'S 2 H NET'!$B$6:$M$130,12,FALSE)))</f>
        <v/>
      </c>
      <c r="AE108" s="51" t="str">
        <f>IF(AD108="","",SUM(AC108:AD108))</f>
        <v/>
      </c>
      <c r="AF108" s="36" t="str">
        <f>IF(VLOOKUP($B108,'S 2 H BRUT'!$B$6:$N$130,13,FALSE)="","",(VLOOKUP($B108,'S 2 H BRUT'!$B$6:$N$130,13,FALSE)))</f>
        <v/>
      </c>
      <c r="AG108" s="36" t="str">
        <f>IF(VLOOKUP($B108,'S 2 H NET'!$B$6:$N$130,13,FALSE)="","",(VLOOKUP($B108,'S 2 H NET'!$B$6:$N$130,13,FALSE)))</f>
        <v/>
      </c>
      <c r="AH108" s="51" t="str">
        <f>IF(AG108="","",SUM(AF108:AG108))</f>
        <v/>
      </c>
      <c r="AI108" s="51">
        <f>SUM(G108,J108,M108,P108,S108,V108,Y108,AB108,AE108,AH108)</f>
        <v>49</v>
      </c>
      <c r="AJ108" s="52">
        <f>+COUNT(G108,J108,M108,P108,S108,V108,Y108,AB108,AE108,AH108)</f>
        <v>1</v>
      </c>
      <c r="AK108" s="52">
        <f>IF(AJ108&lt;6,0,+SMALL(($G108,$J108,$M108,$P108,$S108,$V108,$Y108,$AB108,$AE108,$AH108),1))</f>
        <v>0</v>
      </c>
      <c r="AL108" s="52">
        <f>IF(AJ108&lt;7,0,+SMALL(($G108,$J108,$M108,$P108,$S108,$V108,$Y108,$AB108,$AE108,$AH108),2))</f>
        <v>0</v>
      </c>
      <c r="AM108" s="52">
        <f>IF(AJ108&lt;8,0,+SMALL(($G108,$J108,$M108,$P108,$S108,$V108,$Y108,$AB108,$AE108,$AH108),3))</f>
        <v>0</v>
      </c>
      <c r="AN108" s="52">
        <f>IF(AJ108&lt;9,0,+SMALL(($G108,$J108,$M108,$P108,$S108,$V108,$Y108,$AB108,$AE108,$AH108),4))</f>
        <v>0</v>
      </c>
      <c r="AO108" s="52">
        <f>AI108-AK108-AL108-AM108-AN108</f>
        <v>49</v>
      </c>
      <c r="AP108" s="20">
        <f>RANK(AO108,$AO$6:$AO$130,0)</f>
        <v>103</v>
      </c>
    </row>
    <row r="109" spans="1:47" ht="14.4">
      <c r="B109" s="129" t="s">
        <v>323</v>
      </c>
      <c r="C109" s="36"/>
      <c r="D109" s="45" t="s">
        <v>8</v>
      </c>
      <c r="E109" s="36" t="str">
        <f>IF(VLOOKUP($B109,'S 2 H BRUT'!$B$6:$E$130,4,FALSE)="","",(VLOOKUP($B109,'S 2 H BRUT'!$B$6:$E$130,4,FALSE)))</f>
        <v/>
      </c>
      <c r="F109" s="36" t="str">
        <f>IF(VLOOKUP($B109,'S 2 H NET'!$B$6:E$130,4,FALSE)="","",(VLOOKUP($B109,'S 2 H NET'!$B$6:$E$130,4,FALSE)))</f>
        <v/>
      </c>
      <c r="G109" s="51" t="str">
        <f>IF(F109="","",SUM(E109:F109))</f>
        <v/>
      </c>
      <c r="H109" s="36" t="str">
        <f>IF(VLOOKUP($B109,'S 2 H BRUT'!$B$6:$F$130,5,FALSE)="","",(VLOOKUP($B109,'S 2 H BRUT'!$B$6:$F$130,5,FALSE)))</f>
        <v/>
      </c>
      <c r="I109" s="36" t="str">
        <f>IF(VLOOKUP($B109,'S 2 H NET'!$B$6:$F$130,5,FALSE)="","",(VLOOKUP($B109,'S 2 H NET'!$B$6:$F$130,5,FALSE)))</f>
        <v/>
      </c>
      <c r="J109" s="51" t="str">
        <f>IF(I109="","",SUM(H109:I109))</f>
        <v/>
      </c>
      <c r="K109" s="36" t="str">
        <f>IF(VLOOKUP($B109,'S 2 H BRUT'!$B$6:$G$130,6,FALSE)="","",(VLOOKUP($B109,'S 2 H BRUT'!$B$6:$G$130,6,FALSE)))</f>
        <v/>
      </c>
      <c r="L109" s="36" t="str">
        <f>IF(VLOOKUP($B109,'S 2 H NET'!$B$6:$G$130,6,FALSE)="","",(VLOOKUP($B109,'S 2 H NET'!$B$6:$G$130,6,FALSE)))</f>
        <v/>
      </c>
      <c r="M109" s="51" t="str">
        <f>IF(L109="","",SUM(K109:L109))</f>
        <v/>
      </c>
      <c r="N109" s="36" t="str">
        <f>IF(VLOOKUP($B109,'S 2 H BRUT'!$B$6:$H$130,7,FALSE)="","",(VLOOKUP($B109,'S 2 H BRUT'!$B$6:$H$130,7,FALSE)))</f>
        <v/>
      </c>
      <c r="O109" s="36" t="str">
        <f>IF(VLOOKUP($B109,'S 2 H NET'!$B$6:$H$130,7,FALSE)="","",(VLOOKUP($B109,'S 2 H NET'!$B$6:$H$130,7,FALSE)))</f>
        <v/>
      </c>
      <c r="P109" s="51" t="str">
        <f>IF(O109="","",SUM(N109:O109))</f>
        <v/>
      </c>
      <c r="Q109" s="36" t="str">
        <f>IF(VLOOKUP($B109,'S 2 H BRUT'!$B$6:$J$130,8,FALSE)="","",(VLOOKUP($B109,'S 2 H BRUT'!$B$6:$J$130,8,FALSE)))</f>
        <v/>
      </c>
      <c r="R109" s="36" t="str">
        <f>IF(VLOOKUP($B109,'S 2 H NET'!$B$6:$J$130,8,FALSE)="","",(VLOOKUP($B109,'S 2 H NET'!$B$6:$J$130,8,FALSE)))</f>
        <v/>
      </c>
      <c r="S109" s="51" t="str">
        <f>IF(R109="","",SUM(Q109:R109))</f>
        <v/>
      </c>
      <c r="T109" s="36" t="str">
        <f>IF(VLOOKUP($B109,'S 2 H BRUT'!$B$6:$J$130,9,FALSE)="","",(VLOOKUP($B109,'S 2 H BRUT'!$B$6:$J$130,9,FALSE)))</f>
        <v/>
      </c>
      <c r="U109" s="36" t="str">
        <f>IF(VLOOKUP($B109,'S 2 H NET'!$B$6:$J$130,9,FALSE)="","",(VLOOKUP($B109,'S 2 H NET'!$B$6:$J$130,9,FALSE)))</f>
        <v/>
      </c>
      <c r="V109" s="51" t="str">
        <f>IF(U109="","",SUM(T109:U109))</f>
        <v/>
      </c>
      <c r="W109" s="36" t="str">
        <f>IF(VLOOKUP($B109,'S 2 H BRUT'!$B$6:$M$130,10,FALSE)="","",(VLOOKUP($B109,'S 2 H BRUT'!$B$6:$M$130,10,FALSE)))</f>
        <v/>
      </c>
      <c r="X109" s="36" t="str">
        <f>IF(VLOOKUP($B109,'S 2 H NET'!$B$6:$M$130,10,FALSE)="","",(VLOOKUP($B109,'S 2 H NET'!$B$6:$M$130,10,FALSE)))</f>
        <v/>
      </c>
      <c r="Y109" s="51" t="str">
        <f>IF(X109="","",SUM(W109:X109))</f>
        <v/>
      </c>
      <c r="Z109" s="36">
        <f>IF(VLOOKUP($B109,'S 2 H BRUT'!$B$6:$L$130,11,FALSE)="","",(VLOOKUP($B109,'S 2 H BRUT'!$B$6:$L$130,11,FALSE)))</f>
        <v>18</v>
      </c>
      <c r="AA109" s="36">
        <f>IF(VLOOKUP($B109,'S 2 H NET'!$B$6:$L$130,11,FALSE)="","",(VLOOKUP($B109,'S 2 H NET'!$B$6:$L$130,11,FALSE)))</f>
        <v>31</v>
      </c>
      <c r="AB109" s="51">
        <f>IF(AA109="","",SUM(Z109:AA109))</f>
        <v>49</v>
      </c>
      <c r="AC109" s="36" t="str">
        <f>IF(VLOOKUP($B109,'S 2 H BRUT'!$B$6:$M$130,12,FALSE)="","",(VLOOKUP($B109,'S 2 H BRUT'!$B$6:$M$130,12,FALSE)))</f>
        <v/>
      </c>
      <c r="AD109" s="36" t="str">
        <f>IF(VLOOKUP($B109,'S 2 H NET'!$B$6:$M$130,12,FALSE)="","",(VLOOKUP($B109,'S 2 H NET'!$B$6:$M$130,12,FALSE)))</f>
        <v/>
      </c>
      <c r="AE109" s="51" t="str">
        <f>IF(AD109="","",SUM(AC109:AD109))</f>
        <v/>
      </c>
      <c r="AF109" s="36" t="str">
        <f>IF(VLOOKUP($B109,'S 2 H BRUT'!$B$6:$N$130,13,FALSE)="","",(VLOOKUP($B109,'S 2 H BRUT'!$B$6:$N$130,13,FALSE)))</f>
        <v/>
      </c>
      <c r="AG109" s="36" t="str">
        <f>IF(VLOOKUP($B109,'S 2 H NET'!$B$6:$N$130,13,FALSE)="","",(VLOOKUP($B109,'S 2 H NET'!$B$6:$N$130,13,FALSE)))</f>
        <v/>
      </c>
      <c r="AH109" s="51" t="str">
        <f>IF(AG109="","",SUM(AF109:AG109))</f>
        <v/>
      </c>
      <c r="AI109" s="51">
        <f>SUM(G109,J109,M109,P109,S109,V109,Y109,AB109,AE109,AH109)</f>
        <v>49</v>
      </c>
      <c r="AJ109" s="52">
        <f>+COUNT(G109,J109,M109,P109,S109,V109,Y109,AB109,AE109,AH109)</f>
        <v>1</v>
      </c>
      <c r="AK109" s="52">
        <f>IF(AJ109&lt;6,0,+SMALL(($G109,$J109,$M109,$P109,$S109,$V109,$Y109,$AB109,$AE109,$AH109),1))</f>
        <v>0</v>
      </c>
      <c r="AL109" s="52">
        <f>IF(AJ109&lt;7,0,+SMALL(($G109,$J109,$M109,$P109,$S109,$V109,$Y109,$AB109,$AE109,$AH109),2))</f>
        <v>0</v>
      </c>
      <c r="AM109" s="52">
        <f>IF(AJ109&lt;8,0,+SMALL(($G109,$J109,$M109,$P109,$S109,$V109,$Y109,$AB109,$AE109,$AH109),3))</f>
        <v>0</v>
      </c>
      <c r="AN109" s="52">
        <f>IF(AJ109&lt;9,0,+SMALL(($G109,$J109,$M109,$P109,$S109,$V109,$Y109,$AB109,$AE109,$AH109),4))</f>
        <v>0</v>
      </c>
      <c r="AO109" s="52">
        <f>AI109-AK109-AL109-AM109-AN109</f>
        <v>49</v>
      </c>
      <c r="AP109" s="20">
        <f>RANK(AO109,$AO$6:$AO$130,0)</f>
        <v>103</v>
      </c>
    </row>
    <row r="110" spans="1:47" ht="14.4">
      <c r="B110" s="48" t="s">
        <v>185</v>
      </c>
      <c r="C110" s="36"/>
      <c r="D110" s="86" t="s">
        <v>181</v>
      </c>
      <c r="E110" s="36" t="str">
        <f>IF(VLOOKUP($B110,'S 2 H BRUT'!$B$6:$E$130,4,FALSE)="","",(VLOOKUP($B110,'S 2 H BRUT'!$B$6:$E$130,4,FALSE)))</f>
        <v/>
      </c>
      <c r="F110" s="36" t="str">
        <f>IF(VLOOKUP($B110,'S 2 H NET'!$B$6:E$130,4,FALSE)="","",(VLOOKUP($B110,'S 2 H NET'!$B$6:$E$130,4,FALSE)))</f>
        <v/>
      </c>
      <c r="G110" s="51" t="str">
        <f>IF(F110="","",SUM(E110:F110))</f>
        <v/>
      </c>
      <c r="H110" s="36" t="str">
        <f>IF(VLOOKUP($B110,'S 2 H BRUT'!$B$6:$F$130,5,FALSE)="","",(VLOOKUP($B110,'S 2 H BRUT'!$B$6:$F$130,5,FALSE)))</f>
        <v/>
      </c>
      <c r="I110" s="36" t="str">
        <f>IF(VLOOKUP($B110,'S 2 H NET'!$B$6:$F$130,5,FALSE)="","",(VLOOKUP($B110,'S 2 H NET'!$B$6:$F$130,5,FALSE)))</f>
        <v/>
      </c>
      <c r="J110" s="51" t="str">
        <f>IF(I110="","",SUM(H110:I110))</f>
        <v/>
      </c>
      <c r="K110" s="36" t="str">
        <f>IF(VLOOKUP($B110,'S 2 H BRUT'!$B$6:$G$130,6,FALSE)="","",(VLOOKUP($B110,'S 2 H BRUT'!$B$6:$G$130,6,FALSE)))</f>
        <v/>
      </c>
      <c r="L110" s="36" t="str">
        <f>IF(VLOOKUP($B110,'S 2 H NET'!$B$6:$G$130,6,FALSE)="","",(VLOOKUP($B110,'S 2 H NET'!$B$6:$G$130,6,FALSE)))</f>
        <v/>
      </c>
      <c r="M110" s="51" t="str">
        <f>IF(L110="","",SUM(K110:L110))</f>
        <v/>
      </c>
      <c r="N110" s="36">
        <f>IF(VLOOKUP($B110,'S 2 H BRUT'!$B$6:$H$130,7,FALSE)="","",(VLOOKUP($B110,'S 2 H BRUT'!$B$6:$H$130,7,FALSE)))</f>
        <v>11</v>
      </c>
      <c r="O110" s="36">
        <f>IF(VLOOKUP($B110,'S 2 H NET'!$B$6:$H$130,7,FALSE)="","",(VLOOKUP($B110,'S 2 H NET'!$B$6:$H$130,7,FALSE)))</f>
        <v>35</v>
      </c>
      <c r="P110" s="51">
        <f>IF(O110="","",SUM(N110:O110))</f>
        <v>46</v>
      </c>
      <c r="Q110" s="36" t="str">
        <f>IF(VLOOKUP($B110,'S 2 H BRUT'!$B$6:$J$130,8,FALSE)="","",(VLOOKUP($B110,'S 2 H BRUT'!$B$6:$J$130,8,FALSE)))</f>
        <v/>
      </c>
      <c r="R110" s="36" t="str">
        <f>IF(VLOOKUP($B110,'S 2 H NET'!$B$6:$J$130,8,FALSE)="","",(VLOOKUP($B110,'S 2 H NET'!$B$6:$J$130,8,FALSE)))</f>
        <v/>
      </c>
      <c r="S110" s="51" t="str">
        <f>IF(R110="","",SUM(Q110:R110))</f>
        <v/>
      </c>
      <c r="T110" s="36" t="str">
        <f>IF(VLOOKUP($B110,'S 2 H BRUT'!$B$6:$J$130,9,FALSE)="","",(VLOOKUP($B110,'S 2 H BRUT'!$B$6:$J$130,9,FALSE)))</f>
        <v/>
      </c>
      <c r="U110" s="36" t="str">
        <f>IF(VLOOKUP($B110,'S 2 H NET'!$B$6:$J$130,9,FALSE)="","",(VLOOKUP($B110,'S 2 H NET'!$B$6:$J$130,9,FALSE)))</f>
        <v/>
      </c>
      <c r="V110" s="51" t="str">
        <f>IF(U110="","",SUM(T110:U110))</f>
        <v/>
      </c>
      <c r="W110" s="36" t="str">
        <f>IF(VLOOKUP($B110,'S 2 H BRUT'!$B$6:$M$130,10,FALSE)="","",(VLOOKUP($B110,'S 2 H BRUT'!$B$6:$M$130,10,FALSE)))</f>
        <v/>
      </c>
      <c r="X110" s="36" t="str">
        <f>IF(VLOOKUP($B110,'S 2 H NET'!$B$6:$M$130,10,FALSE)="","",(VLOOKUP($B110,'S 2 H NET'!$B$6:$M$130,10,FALSE)))</f>
        <v/>
      </c>
      <c r="Y110" s="51" t="str">
        <f>IF(X110="","",SUM(W110:X110))</f>
        <v/>
      </c>
      <c r="Z110" s="36" t="str">
        <f>IF(VLOOKUP($B110,'S 2 H BRUT'!$B$6:$L$130,11,FALSE)="","",(VLOOKUP($B110,'S 2 H BRUT'!$B$6:$L$130,11,FALSE)))</f>
        <v/>
      </c>
      <c r="AA110" s="36" t="str">
        <f>IF(VLOOKUP($B110,'S 2 H NET'!$B$6:$L$130,11,FALSE)="","",(VLOOKUP($B110,'S 2 H NET'!$B$6:$L$130,11,FALSE)))</f>
        <v/>
      </c>
      <c r="AB110" s="51" t="str">
        <f>IF(AA110="","",SUM(Z110:AA110))</f>
        <v/>
      </c>
      <c r="AC110" s="36" t="str">
        <f>IF(VLOOKUP($B110,'S 2 H BRUT'!$B$6:$M$130,12,FALSE)="","",(VLOOKUP($B110,'S 2 H BRUT'!$B$6:$M$130,12,FALSE)))</f>
        <v/>
      </c>
      <c r="AD110" s="36" t="str">
        <f>IF(VLOOKUP($B110,'S 2 H NET'!$B$6:$M$130,12,FALSE)="","",(VLOOKUP($B110,'S 2 H NET'!$B$6:$M$130,12,FALSE)))</f>
        <v/>
      </c>
      <c r="AE110" s="51" t="str">
        <f>IF(AD110="","",SUM(AC110:AD110))</f>
        <v/>
      </c>
      <c r="AF110" s="36" t="str">
        <f>IF(VLOOKUP($B110,'S 2 H BRUT'!$B$6:$N$130,13,FALSE)="","",(VLOOKUP($B110,'S 2 H BRUT'!$B$6:$N$130,13,FALSE)))</f>
        <v/>
      </c>
      <c r="AG110" s="36" t="str">
        <f>IF(VLOOKUP($B110,'S 2 H NET'!$B$6:$N$130,13,FALSE)="","",(VLOOKUP($B110,'S 2 H NET'!$B$6:$N$130,13,FALSE)))</f>
        <v/>
      </c>
      <c r="AH110" s="51" t="str">
        <f>IF(AG110="","",SUM(AF110:AG110))</f>
        <v/>
      </c>
      <c r="AI110" s="51">
        <f>SUM(G110,J110,M110,P110,S110,V110,Y110,AB110,AE110,AH110)</f>
        <v>46</v>
      </c>
      <c r="AJ110" s="52">
        <f>+COUNT(G110,J110,M110,P110,S110,V110,Y110,AB110,AE110,AH110)</f>
        <v>1</v>
      </c>
      <c r="AK110" s="52">
        <f>IF(AJ110&lt;6,0,+SMALL(($G110,$J110,$M110,$P110,$S110,$V110,$Y110,$AB110,$AE110,$AH110),1))</f>
        <v>0</v>
      </c>
      <c r="AL110" s="52">
        <f>IF(AJ110&lt;7,0,+SMALL(($G110,$J110,$M110,$P110,$S110,$V110,$Y110,$AB110,$AE110,$AH110),2))</f>
        <v>0</v>
      </c>
      <c r="AM110" s="52">
        <f>IF(AJ110&lt;8,0,+SMALL(($G110,$J110,$M110,$P110,$S110,$V110,$Y110,$AB110,$AE110,$AH110),3))</f>
        <v>0</v>
      </c>
      <c r="AN110" s="52">
        <f>IF(AJ110&lt;9,0,+SMALL(($G110,$J110,$M110,$P110,$S110,$V110,$Y110,$AB110,$AE110,$AH110),4))</f>
        <v>0</v>
      </c>
      <c r="AO110" s="52">
        <f>AI110-AK110-AL110-AM110-AN110</f>
        <v>46</v>
      </c>
      <c r="AP110" s="20">
        <f>RANK(AO110,$AO$6:$AO$130,0)</f>
        <v>105</v>
      </c>
    </row>
    <row r="111" spans="1:47" ht="14.4">
      <c r="B111" s="129" t="s">
        <v>342</v>
      </c>
      <c r="C111" s="36"/>
      <c r="D111" s="44" t="s">
        <v>48</v>
      </c>
      <c r="E111" s="36" t="str">
        <f>IF(VLOOKUP($B111,'S 2 H BRUT'!$B$6:$E$130,4,FALSE)="","",(VLOOKUP($B111,'S 2 H BRUT'!$B$6:$E$130,4,FALSE)))</f>
        <v/>
      </c>
      <c r="F111" s="36" t="str">
        <f>IF(VLOOKUP($B111,'S 2 H NET'!$B$6:E$130,4,FALSE)="","",(VLOOKUP($B111,'S 2 H NET'!$B$6:$E$130,4,FALSE)))</f>
        <v/>
      </c>
      <c r="G111" s="51" t="str">
        <f>IF(F111="","",SUM(E111:F111))</f>
        <v/>
      </c>
      <c r="H111" s="36" t="str">
        <f>IF(VLOOKUP($B111,'S 2 H BRUT'!$B$6:$F$130,5,FALSE)="","",(VLOOKUP($B111,'S 2 H BRUT'!$B$6:$F$130,5,FALSE)))</f>
        <v/>
      </c>
      <c r="I111" s="36" t="str">
        <f>IF(VLOOKUP($B111,'S 2 H NET'!$B$6:$F$130,5,FALSE)="","",(VLOOKUP($B111,'S 2 H NET'!$B$6:$F$130,5,FALSE)))</f>
        <v/>
      </c>
      <c r="J111" s="51" t="str">
        <f>IF(I111="","",SUM(H111:I111))</f>
        <v/>
      </c>
      <c r="K111" s="36" t="str">
        <f>IF(VLOOKUP($B111,'S 2 H BRUT'!$B$6:$G$130,6,FALSE)="","",(VLOOKUP($B111,'S 2 H BRUT'!$B$6:$G$130,6,FALSE)))</f>
        <v/>
      </c>
      <c r="L111" s="36" t="str">
        <f>IF(VLOOKUP($B111,'S 2 H NET'!$B$6:$G$130,6,FALSE)="","",(VLOOKUP($B111,'S 2 H NET'!$B$6:$G$130,6,FALSE)))</f>
        <v/>
      </c>
      <c r="M111" s="51" t="str">
        <f>IF(L111="","",SUM(K111:L111))</f>
        <v/>
      </c>
      <c r="N111" s="36" t="str">
        <f>IF(VLOOKUP($B111,'S 2 H BRUT'!$B$6:$H$130,7,FALSE)="","",(VLOOKUP($B111,'S 2 H BRUT'!$B$6:$H$130,7,FALSE)))</f>
        <v/>
      </c>
      <c r="O111" s="36" t="str">
        <f>IF(VLOOKUP($B111,'S 2 H NET'!$B$6:$H$130,7,FALSE)="","",(VLOOKUP($B111,'S 2 H NET'!$B$6:$H$130,7,FALSE)))</f>
        <v/>
      </c>
      <c r="P111" s="51" t="str">
        <f>IF(O111="","",SUM(N111:O111))</f>
        <v/>
      </c>
      <c r="Q111" s="36" t="str">
        <f>IF(VLOOKUP($B111,'S 2 H BRUT'!$B$6:$J$130,8,FALSE)="","",(VLOOKUP($B111,'S 2 H BRUT'!$B$6:$J$130,8,FALSE)))</f>
        <v/>
      </c>
      <c r="R111" s="36" t="str">
        <f>IF(VLOOKUP($B111,'S 2 H NET'!$B$6:$J$130,8,FALSE)="","",(VLOOKUP($B111,'S 2 H NET'!$B$6:$J$130,8,FALSE)))</f>
        <v/>
      </c>
      <c r="S111" s="51" t="str">
        <f>IF(R111="","",SUM(Q111:R111))</f>
        <v/>
      </c>
      <c r="T111" s="36" t="str">
        <f>IF(VLOOKUP($B111,'S 2 H BRUT'!$B$6:$J$130,9,FALSE)="","",(VLOOKUP($B111,'S 2 H BRUT'!$B$6:$J$130,9,FALSE)))</f>
        <v/>
      </c>
      <c r="U111" s="36" t="str">
        <f>IF(VLOOKUP($B111,'S 2 H NET'!$B$6:$J$130,9,FALSE)="","",(VLOOKUP($B111,'S 2 H NET'!$B$6:$J$130,9,FALSE)))</f>
        <v/>
      </c>
      <c r="V111" s="51" t="str">
        <f>IF(U111="","",SUM(T111:U111))</f>
        <v/>
      </c>
      <c r="W111" s="36" t="str">
        <f>IF(VLOOKUP($B111,'S 2 H BRUT'!$B$6:$M$130,10,FALSE)="","",(VLOOKUP($B111,'S 2 H BRUT'!$B$6:$M$130,10,FALSE)))</f>
        <v/>
      </c>
      <c r="X111" s="36" t="str">
        <f>IF(VLOOKUP($B111,'S 2 H NET'!$B$6:$M$130,10,FALSE)="","",(VLOOKUP($B111,'S 2 H NET'!$B$6:$M$130,10,FALSE)))</f>
        <v/>
      </c>
      <c r="Y111" s="51" t="str">
        <f>IF(X111="","",SUM(W111:X111))</f>
        <v/>
      </c>
      <c r="Z111" s="36">
        <f>IF(VLOOKUP($B111,'S 2 H BRUT'!$B$6:$L$130,11,FALSE)="","",(VLOOKUP($B111,'S 2 H BRUT'!$B$6:$L$130,11,FALSE)))</f>
        <v>10</v>
      </c>
      <c r="AA111" s="36">
        <f>IF(VLOOKUP($B111,'S 2 H NET'!$B$6:$L$130,11,FALSE)="","",(VLOOKUP($B111,'S 2 H NET'!$B$6:$L$130,11,FALSE)))</f>
        <v>35</v>
      </c>
      <c r="AB111" s="51">
        <f>IF(AA111="","",SUM(Z111:AA111))</f>
        <v>45</v>
      </c>
      <c r="AC111" s="36" t="str">
        <f>IF(VLOOKUP($B111,'S 2 H BRUT'!$B$6:$M$130,12,FALSE)="","",(VLOOKUP($B111,'S 2 H BRUT'!$B$6:$M$130,12,FALSE)))</f>
        <v/>
      </c>
      <c r="AD111" s="36" t="str">
        <f>IF(VLOOKUP($B111,'S 2 H NET'!$B$6:$M$130,12,FALSE)="","",(VLOOKUP($B111,'S 2 H NET'!$B$6:$M$130,12,FALSE)))</f>
        <v/>
      </c>
      <c r="AE111" s="51" t="str">
        <f>IF(AD111="","",SUM(AC111:AD111))</f>
        <v/>
      </c>
      <c r="AF111" s="36" t="str">
        <f>IF(VLOOKUP($B111,'S 2 H BRUT'!$B$6:$N$130,13,FALSE)="","",(VLOOKUP($B111,'S 2 H BRUT'!$B$6:$N$130,13,FALSE)))</f>
        <v/>
      </c>
      <c r="AG111" s="36" t="str">
        <f>IF(VLOOKUP($B111,'S 2 H NET'!$B$6:$N$130,13,FALSE)="","",(VLOOKUP($B111,'S 2 H NET'!$B$6:$N$130,13,FALSE)))</f>
        <v/>
      </c>
      <c r="AH111" s="51" t="str">
        <f>IF(AG111="","",SUM(AF111:AG111))</f>
        <v/>
      </c>
      <c r="AI111" s="51">
        <f>SUM(G111,J111,M111,P111,S111,V111,Y111,AB111,AE111,AH111)</f>
        <v>45</v>
      </c>
      <c r="AJ111" s="52">
        <f>+COUNT(G111,J111,M111,P111,S111,V111,Y111,AB111,AE111,AH111)</f>
        <v>1</v>
      </c>
      <c r="AK111" s="52">
        <f>IF(AJ111&lt;6,0,+SMALL(($G111,$J111,$M111,$P111,$S111,$V111,$Y111,$AB111,$AE111,$AH111),1))</f>
        <v>0</v>
      </c>
      <c r="AL111" s="52">
        <f>IF(AJ111&lt;7,0,+SMALL(($G111,$J111,$M111,$P111,$S111,$V111,$Y111,$AB111,$AE111,$AH111),2))</f>
        <v>0</v>
      </c>
      <c r="AM111" s="52">
        <f>IF(AJ111&lt;8,0,+SMALL(($G111,$J111,$M111,$P111,$S111,$V111,$Y111,$AB111,$AE111,$AH111),3))</f>
        <v>0</v>
      </c>
      <c r="AN111" s="52">
        <f>IF(AJ111&lt;9,0,+SMALL(($G111,$J111,$M111,$P111,$S111,$V111,$Y111,$AB111,$AE111,$AH111),4))</f>
        <v>0</v>
      </c>
      <c r="AO111" s="52">
        <f>AI111-AK111-AL111-AM111-AN111</f>
        <v>45</v>
      </c>
      <c r="AP111" s="20">
        <f>RANK(AO111,$AO$6:$AO$130,0)</f>
        <v>106</v>
      </c>
    </row>
    <row r="112" spans="1:47" s="11" customFormat="1" ht="14.4">
      <c r="A112" s="3"/>
      <c r="B112" s="48" t="s">
        <v>279</v>
      </c>
      <c r="C112" s="36"/>
      <c r="D112" s="86" t="s">
        <v>181</v>
      </c>
      <c r="E112" s="36">
        <f>IF(VLOOKUP($B112,'S 2 H BRUT'!$B$6:$E$130,4,FALSE)="","",(VLOOKUP($B112,'S 2 H BRUT'!$B$6:$E$130,4,FALSE)))</f>
        <v>13</v>
      </c>
      <c r="F112" s="36">
        <f>IF(VLOOKUP($B112,'S 2 H NET'!$B$6:E$130,4,FALSE)="","",(VLOOKUP($B112,'S 2 H NET'!$B$6:$E$130,4,FALSE)))</f>
        <v>32</v>
      </c>
      <c r="G112" s="51">
        <f>IF(F112="","",SUM(E112:F112))</f>
        <v>45</v>
      </c>
      <c r="H112" s="36" t="str">
        <f>IF(VLOOKUP($B112,'S 2 H BRUT'!$B$6:$F$130,5,FALSE)="","",(VLOOKUP($B112,'S 2 H BRUT'!$B$6:$F$130,5,FALSE)))</f>
        <v/>
      </c>
      <c r="I112" s="36" t="str">
        <f>IF(VLOOKUP($B112,'S 2 H NET'!$B$6:$F$130,5,FALSE)="","",(VLOOKUP($B112,'S 2 H NET'!$B$6:$F$130,5,FALSE)))</f>
        <v/>
      </c>
      <c r="J112" s="51" t="str">
        <f>IF(I112="","",SUM(H112:I112))</f>
        <v/>
      </c>
      <c r="K112" s="36" t="str">
        <f>IF(VLOOKUP($B112,'S 2 H BRUT'!$B$6:$G$130,6,FALSE)="","",(VLOOKUP($B112,'S 2 H BRUT'!$B$6:$G$130,6,FALSE)))</f>
        <v/>
      </c>
      <c r="L112" s="36" t="str">
        <f>IF(VLOOKUP($B112,'S 2 H NET'!$B$6:$G$130,6,FALSE)="","",(VLOOKUP($B112,'S 2 H NET'!$B$6:$G$130,6,FALSE)))</f>
        <v/>
      </c>
      <c r="M112" s="51" t="str">
        <f>IF(L112="","",SUM(K112:L112))</f>
        <v/>
      </c>
      <c r="N112" s="36" t="str">
        <f>IF(VLOOKUP($B112,'S 2 H BRUT'!$B$6:$H$130,7,FALSE)="","",(VLOOKUP($B112,'S 2 H BRUT'!$B$6:$H$130,7,FALSE)))</f>
        <v/>
      </c>
      <c r="O112" s="36" t="str">
        <f>IF(VLOOKUP($B112,'S 2 H NET'!$B$6:$H$130,7,FALSE)="","",(VLOOKUP($B112,'S 2 H NET'!$B$6:$H$130,7,FALSE)))</f>
        <v/>
      </c>
      <c r="P112" s="51" t="str">
        <f>IF(O112="","",SUM(N112:O112))</f>
        <v/>
      </c>
      <c r="Q112" s="36" t="str">
        <f>IF(VLOOKUP($B112,'S 2 H BRUT'!$B$6:$J$130,8,FALSE)="","",(VLOOKUP($B112,'S 2 H BRUT'!$B$6:$J$130,8,FALSE)))</f>
        <v/>
      </c>
      <c r="R112" s="36" t="str">
        <f>IF(VLOOKUP($B112,'S 2 H NET'!$B$6:$J$130,8,FALSE)="","",(VLOOKUP($B112,'S 2 H NET'!$B$6:$J$130,8,FALSE)))</f>
        <v/>
      </c>
      <c r="S112" s="51" t="str">
        <f>IF(R112="","",SUM(Q112:R112))</f>
        <v/>
      </c>
      <c r="T112" s="36" t="str">
        <f>IF(VLOOKUP($B112,'S 2 H BRUT'!$B$6:$J$130,9,FALSE)="","",(VLOOKUP($B112,'S 2 H BRUT'!$B$6:$J$130,9,FALSE)))</f>
        <v/>
      </c>
      <c r="U112" s="36" t="str">
        <f>IF(VLOOKUP($B112,'S 2 H NET'!$B$6:$J$130,9,FALSE)="","",(VLOOKUP($B112,'S 2 H NET'!$B$6:$J$130,9,FALSE)))</f>
        <v/>
      </c>
      <c r="V112" s="51" t="str">
        <f>IF(U112="","",SUM(T112:U112))</f>
        <v/>
      </c>
      <c r="W112" s="36" t="str">
        <f>IF(VLOOKUP($B112,'S 2 H BRUT'!$B$6:$M$130,10,FALSE)="","",(VLOOKUP($B112,'S 2 H BRUT'!$B$6:$M$130,10,FALSE)))</f>
        <v/>
      </c>
      <c r="X112" s="36" t="str">
        <f>IF(VLOOKUP($B112,'S 2 H NET'!$B$6:$M$130,10,FALSE)="","",(VLOOKUP($B112,'S 2 H NET'!$B$6:$M$130,10,FALSE)))</f>
        <v/>
      </c>
      <c r="Y112" s="51" t="str">
        <f>IF(X112="","",SUM(W112:X112))</f>
        <v/>
      </c>
      <c r="Z112" s="36" t="str">
        <f>IF(VLOOKUP($B112,'S 2 H BRUT'!$B$6:$L$130,11,FALSE)="","",(VLOOKUP($B112,'S 2 H BRUT'!$B$6:$L$130,11,FALSE)))</f>
        <v/>
      </c>
      <c r="AA112" s="36" t="str">
        <f>IF(VLOOKUP($B112,'S 2 H NET'!$B$6:$L$130,11,FALSE)="","",(VLOOKUP($B112,'S 2 H NET'!$B$6:$L$130,11,FALSE)))</f>
        <v/>
      </c>
      <c r="AB112" s="51" t="str">
        <f>IF(AA112="","",SUM(Z112:AA112))</f>
        <v/>
      </c>
      <c r="AC112" s="36" t="str">
        <f>IF(VLOOKUP($B112,'S 2 H BRUT'!$B$6:$M$130,12,FALSE)="","",(VLOOKUP($B112,'S 2 H BRUT'!$B$6:$M$130,12,FALSE)))</f>
        <v/>
      </c>
      <c r="AD112" s="36" t="str">
        <f>IF(VLOOKUP($B112,'S 2 H NET'!$B$6:$M$130,12,FALSE)="","",(VLOOKUP($B112,'S 2 H NET'!$B$6:$M$130,12,FALSE)))</f>
        <v/>
      </c>
      <c r="AE112" s="51" t="str">
        <f>IF(AD112="","",SUM(AC112:AD112))</f>
        <v/>
      </c>
      <c r="AF112" s="36" t="str">
        <f>IF(VLOOKUP($B112,'S 2 H BRUT'!$B$6:$N$130,13,FALSE)="","",(VLOOKUP($B112,'S 2 H BRUT'!$B$6:$N$130,13,FALSE)))</f>
        <v/>
      </c>
      <c r="AG112" s="36" t="str">
        <f>IF(VLOOKUP($B112,'S 2 H NET'!$B$6:$N$130,13,FALSE)="","",(VLOOKUP($B112,'S 2 H NET'!$B$6:$N$130,13,FALSE)))</f>
        <v/>
      </c>
      <c r="AH112" s="51" t="str">
        <f>IF(AG112="","",SUM(AF112:AG112))</f>
        <v/>
      </c>
      <c r="AI112" s="51">
        <f>SUM(G112,J112,M112,P112,S112,V112,Y112,AB112,AE112,AH112)</f>
        <v>45</v>
      </c>
      <c r="AJ112" s="52">
        <f>+COUNT(G112,J112,M112,P112,S112,V112,Y112,AB112,AE112,AH112)</f>
        <v>1</v>
      </c>
      <c r="AK112" s="52">
        <f>IF(AJ112&lt;6,0,+SMALL(($G112,$J112,$M112,$P112,$S112,$V112,$Y112,$AB112,$AE112,$AH112),1))</f>
        <v>0</v>
      </c>
      <c r="AL112" s="52">
        <f>IF(AJ112&lt;7,0,+SMALL(($G112,$J112,$M112,$P112,$S112,$V112,$Y112,$AB112,$AE112,$AH112),2))</f>
        <v>0</v>
      </c>
      <c r="AM112" s="52">
        <f>IF(AJ112&lt;8,0,+SMALL(($G112,$J112,$M112,$P112,$S112,$V112,$Y112,$AB112,$AE112,$AH112),3))</f>
        <v>0</v>
      </c>
      <c r="AN112" s="52">
        <f>IF(AJ112&lt;9,0,+SMALL(($G112,$J112,$M112,$P112,$S112,$V112,$Y112,$AB112,$AE112,$AH112),4))</f>
        <v>0</v>
      </c>
      <c r="AO112" s="52">
        <f>AI112-AK112-AL112-AM112-AN112</f>
        <v>45</v>
      </c>
      <c r="AP112" s="20">
        <f>RANK(AO112,$AO$6:$AO$130,0)</f>
        <v>106</v>
      </c>
      <c r="AR112" s="22"/>
      <c r="AS112" s="22"/>
      <c r="AT112" s="22"/>
      <c r="AU112" s="13"/>
    </row>
    <row r="113" spans="1:47" s="11" customFormat="1" ht="14.4">
      <c r="A113" s="3"/>
      <c r="B113" s="129" t="s">
        <v>321</v>
      </c>
      <c r="C113" s="36"/>
      <c r="D113" s="86" t="s">
        <v>181</v>
      </c>
      <c r="E113" s="36" t="str">
        <f>IF(VLOOKUP($B113,'S 2 H BRUT'!$B$6:$E$130,4,FALSE)="","",(VLOOKUP($B113,'S 2 H BRUT'!$B$6:$E$130,4,FALSE)))</f>
        <v/>
      </c>
      <c r="F113" s="36" t="str">
        <f>IF(VLOOKUP($B113,'S 2 H NET'!$B$6:E$130,4,FALSE)="","",(VLOOKUP($B113,'S 2 H NET'!$B$6:$E$130,4,FALSE)))</f>
        <v/>
      </c>
      <c r="G113" s="51" t="str">
        <f>IF(F113="","",SUM(E113:F113))</f>
        <v/>
      </c>
      <c r="H113" s="36" t="str">
        <f>IF(VLOOKUP($B113,'S 2 H BRUT'!$B$6:$F$130,5,FALSE)="","",(VLOOKUP($B113,'S 2 H BRUT'!$B$6:$F$130,5,FALSE)))</f>
        <v/>
      </c>
      <c r="I113" s="36" t="str">
        <f>IF(VLOOKUP($B113,'S 2 H NET'!$B$6:$F$130,5,FALSE)="","",(VLOOKUP($B113,'S 2 H NET'!$B$6:$F$130,5,FALSE)))</f>
        <v/>
      </c>
      <c r="J113" s="51" t="str">
        <f>IF(I113="","",SUM(H113:I113))</f>
        <v/>
      </c>
      <c r="K113" s="36" t="str">
        <f>IF(VLOOKUP($B113,'S 2 H BRUT'!$B$6:$G$130,6,FALSE)="","",(VLOOKUP($B113,'S 2 H BRUT'!$B$6:$G$130,6,FALSE)))</f>
        <v/>
      </c>
      <c r="L113" s="36" t="str">
        <f>IF(VLOOKUP($B113,'S 2 H NET'!$B$6:$G$130,6,FALSE)="","",(VLOOKUP($B113,'S 2 H NET'!$B$6:$G$130,6,FALSE)))</f>
        <v/>
      </c>
      <c r="M113" s="51" t="str">
        <f>IF(L113="","",SUM(K113:L113))</f>
        <v/>
      </c>
      <c r="N113" s="36">
        <f>IF(VLOOKUP($B113,'S 2 H BRUT'!$B$6:$H$130,7,FALSE)="","",(VLOOKUP($B113,'S 2 H BRUT'!$B$6:$H$130,7,FALSE)))</f>
        <v>13</v>
      </c>
      <c r="O113" s="36">
        <f>IF(VLOOKUP($B113,'S 2 H NET'!$B$6:$H$130,7,FALSE)="","",(VLOOKUP($B113,'S 2 H NET'!$B$6:$H$130,7,FALSE)))</f>
        <v>32</v>
      </c>
      <c r="P113" s="51">
        <f>IF(O113="","",SUM(N113:O113))</f>
        <v>45</v>
      </c>
      <c r="Q113" s="36" t="str">
        <f>IF(VLOOKUP($B113,'S 2 H BRUT'!$B$6:$J$130,8,FALSE)="","",(VLOOKUP($B113,'S 2 H BRUT'!$B$6:$J$130,8,FALSE)))</f>
        <v/>
      </c>
      <c r="R113" s="36" t="str">
        <f>IF(VLOOKUP($B113,'S 2 H NET'!$B$6:$J$130,8,FALSE)="","",(VLOOKUP($B113,'S 2 H NET'!$B$6:$J$130,8,FALSE)))</f>
        <v/>
      </c>
      <c r="S113" s="51" t="str">
        <f>IF(R113="","",SUM(Q113:R113))</f>
        <v/>
      </c>
      <c r="T113" s="36" t="str">
        <f>IF(VLOOKUP($B113,'S 2 H BRUT'!$B$6:$J$130,9,FALSE)="","",(VLOOKUP($B113,'S 2 H BRUT'!$B$6:$J$130,9,FALSE)))</f>
        <v/>
      </c>
      <c r="U113" s="36" t="str">
        <f>IF(VLOOKUP($B113,'S 2 H NET'!$B$6:$J$130,9,FALSE)="","",(VLOOKUP($B113,'S 2 H NET'!$B$6:$J$130,9,FALSE)))</f>
        <v/>
      </c>
      <c r="V113" s="51" t="str">
        <f>IF(U113="","",SUM(T113:U113))</f>
        <v/>
      </c>
      <c r="W113" s="36" t="str">
        <f>IF(VLOOKUP($B113,'S 2 H BRUT'!$B$6:$M$130,10,FALSE)="","",(VLOOKUP($B113,'S 2 H BRUT'!$B$6:$M$130,10,FALSE)))</f>
        <v/>
      </c>
      <c r="X113" s="36" t="str">
        <f>IF(VLOOKUP($B113,'S 2 H NET'!$B$6:$M$130,10,FALSE)="","",(VLOOKUP($B113,'S 2 H NET'!$B$6:$M$130,10,FALSE)))</f>
        <v/>
      </c>
      <c r="Y113" s="51" t="str">
        <f>IF(X113="","",SUM(W113:X113))</f>
        <v/>
      </c>
      <c r="Z113" s="36" t="str">
        <f>IF(VLOOKUP($B113,'S 2 H BRUT'!$B$6:$L$130,11,FALSE)="","",(VLOOKUP($B113,'S 2 H BRUT'!$B$6:$L$130,11,FALSE)))</f>
        <v/>
      </c>
      <c r="AA113" s="36" t="str">
        <f>IF(VLOOKUP($B113,'S 2 H NET'!$B$6:$L$130,11,FALSE)="","",(VLOOKUP($B113,'S 2 H NET'!$B$6:$L$130,11,FALSE)))</f>
        <v/>
      </c>
      <c r="AB113" s="51" t="str">
        <f>IF(AA113="","",SUM(Z113:AA113))</f>
        <v/>
      </c>
      <c r="AC113" s="36" t="str">
        <f>IF(VLOOKUP($B113,'S 2 H BRUT'!$B$6:$M$130,12,FALSE)="","",(VLOOKUP($B113,'S 2 H BRUT'!$B$6:$M$130,12,FALSE)))</f>
        <v/>
      </c>
      <c r="AD113" s="36" t="str">
        <f>IF(VLOOKUP($B113,'S 2 H NET'!$B$6:$M$130,12,FALSE)="","",(VLOOKUP($B113,'S 2 H NET'!$B$6:$M$130,12,FALSE)))</f>
        <v/>
      </c>
      <c r="AE113" s="51" t="str">
        <f>IF(AD113="","",SUM(AC113:AD113))</f>
        <v/>
      </c>
      <c r="AF113" s="36" t="str">
        <f>IF(VLOOKUP($B113,'S 2 H BRUT'!$B$6:$N$130,13,FALSE)="","",(VLOOKUP($B113,'S 2 H BRUT'!$B$6:$N$130,13,FALSE)))</f>
        <v/>
      </c>
      <c r="AG113" s="36" t="str">
        <f>IF(VLOOKUP($B113,'S 2 H NET'!$B$6:$N$130,13,FALSE)="","",(VLOOKUP($B113,'S 2 H NET'!$B$6:$N$130,13,FALSE)))</f>
        <v/>
      </c>
      <c r="AH113" s="51" t="str">
        <f>IF(AG113="","",SUM(AF113:AG113))</f>
        <v/>
      </c>
      <c r="AI113" s="51">
        <f>SUM(G113,J113,M113,P113,S113,V113,Y113,AB113,AE113,AH113)</f>
        <v>45</v>
      </c>
      <c r="AJ113" s="52">
        <f>+COUNT(G113,J113,M113,P113,S113,V113,Y113,AB113,AE113,AH113)</f>
        <v>1</v>
      </c>
      <c r="AK113" s="52">
        <f>IF(AJ113&lt;6,0,+SMALL(($G113,$J113,$M113,$P113,$S113,$V113,$Y113,$AB113,$AE113,$AH113),1))</f>
        <v>0</v>
      </c>
      <c r="AL113" s="52">
        <f>IF(AJ113&lt;7,0,+SMALL(($G113,$J113,$M113,$P113,$S113,$V113,$Y113,$AB113,$AE113,$AH113),2))</f>
        <v>0</v>
      </c>
      <c r="AM113" s="52">
        <f>IF(AJ113&lt;8,0,+SMALL(($G113,$J113,$M113,$P113,$S113,$V113,$Y113,$AB113,$AE113,$AH113),3))</f>
        <v>0</v>
      </c>
      <c r="AN113" s="52">
        <f>IF(AJ113&lt;9,0,+SMALL(($G113,$J113,$M113,$P113,$S113,$V113,$Y113,$AB113,$AE113,$AH113),4))</f>
        <v>0</v>
      </c>
      <c r="AO113" s="52">
        <f>AI113-AK113-AL113-AM113-AN113</f>
        <v>45</v>
      </c>
      <c r="AP113" s="20">
        <f>RANK(AO113,$AO$6:$AO$130,0)</f>
        <v>106</v>
      </c>
      <c r="AR113" s="22"/>
      <c r="AS113" s="22"/>
      <c r="AT113" s="22"/>
      <c r="AU113" s="13"/>
    </row>
    <row r="114" spans="1:47" s="11" customFormat="1" ht="14.4">
      <c r="A114" s="3"/>
      <c r="B114" s="48" t="s">
        <v>269</v>
      </c>
      <c r="C114" s="36"/>
      <c r="D114" s="71" t="s">
        <v>107</v>
      </c>
      <c r="E114" s="36">
        <f>IF(VLOOKUP($B114,'S 2 H BRUT'!$B$6:$E$130,4,FALSE)="","",(VLOOKUP($B114,'S 2 H BRUT'!$B$6:$E$130,4,FALSE)))</f>
        <v>14</v>
      </c>
      <c r="F114" s="36">
        <f>IF(VLOOKUP($B114,'S 2 H NET'!$B$6:E$130,4,FALSE)="","",(VLOOKUP($B114,'S 2 H NET'!$B$6:$E$130,4,FALSE)))</f>
        <v>30</v>
      </c>
      <c r="G114" s="51">
        <f>IF(F114="","",SUM(E114:F114))</f>
        <v>44</v>
      </c>
      <c r="H114" s="36" t="str">
        <f>IF(VLOOKUP($B114,'S 2 H BRUT'!$B$6:$F$130,5,FALSE)="","",(VLOOKUP($B114,'S 2 H BRUT'!$B$6:$F$130,5,FALSE)))</f>
        <v/>
      </c>
      <c r="I114" s="36" t="str">
        <f>IF(VLOOKUP($B114,'S 2 H NET'!$B$6:$F$130,5,FALSE)="","",(VLOOKUP($B114,'S 2 H NET'!$B$6:$F$130,5,FALSE)))</f>
        <v/>
      </c>
      <c r="J114" s="51" t="str">
        <f>IF(I114="","",SUM(H114:I114))</f>
        <v/>
      </c>
      <c r="K114" s="36" t="str">
        <f>IF(VLOOKUP($B114,'S 2 H BRUT'!$B$6:$G$130,6,FALSE)="","",(VLOOKUP($B114,'S 2 H BRUT'!$B$6:$G$130,6,FALSE)))</f>
        <v/>
      </c>
      <c r="L114" s="36" t="str">
        <f>IF(VLOOKUP($B114,'S 2 H NET'!$B$6:$G$130,6,FALSE)="","",(VLOOKUP($B114,'S 2 H NET'!$B$6:$G$130,6,FALSE)))</f>
        <v/>
      </c>
      <c r="M114" s="51" t="str">
        <f>IF(L114="","",SUM(K114:L114))</f>
        <v/>
      </c>
      <c r="N114" s="36" t="str">
        <f>IF(VLOOKUP($B114,'S 2 H BRUT'!$B$6:$H$130,7,FALSE)="","",(VLOOKUP($B114,'S 2 H BRUT'!$B$6:$H$130,7,FALSE)))</f>
        <v/>
      </c>
      <c r="O114" s="36" t="str">
        <f>IF(VLOOKUP($B114,'S 2 H NET'!$B$6:$H$130,7,FALSE)="","",(VLOOKUP($B114,'S 2 H NET'!$B$6:$H$130,7,FALSE)))</f>
        <v/>
      </c>
      <c r="P114" s="51" t="str">
        <f>IF(O114="","",SUM(N114:O114))</f>
        <v/>
      </c>
      <c r="Q114" s="36" t="str">
        <f>IF(VLOOKUP($B114,'S 2 H BRUT'!$B$6:$J$130,8,FALSE)="","",(VLOOKUP($B114,'S 2 H BRUT'!$B$6:$J$130,8,FALSE)))</f>
        <v/>
      </c>
      <c r="R114" s="36" t="str">
        <f>IF(VLOOKUP($B114,'S 2 H NET'!$B$6:$J$130,8,FALSE)="","",(VLOOKUP($B114,'S 2 H NET'!$B$6:$J$130,8,FALSE)))</f>
        <v/>
      </c>
      <c r="S114" s="51" t="str">
        <f>IF(R114="","",SUM(Q114:R114))</f>
        <v/>
      </c>
      <c r="T114" s="36" t="str">
        <f>IF(VLOOKUP($B114,'S 2 H BRUT'!$B$6:$J$130,9,FALSE)="","",(VLOOKUP($B114,'S 2 H BRUT'!$B$6:$J$130,9,FALSE)))</f>
        <v/>
      </c>
      <c r="U114" s="36" t="str">
        <f>IF(VLOOKUP($B114,'S 2 H NET'!$B$6:$J$130,9,FALSE)="","",(VLOOKUP($B114,'S 2 H NET'!$B$6:$J$130,9,FALSE)))</f>
        <v/>
      </c>
      <c r="V114" s="51" t="str">
        <f>IF(U114="","",SUM(T114:U114))</f>
        <v/>
      </c>
      <c r="W114" s="36" t="str">
        <f>IF(VLOOKUP($B114,'S 2 H BRUT'!$B$6:$M$130,10,FALSE)="","",(VLOOKUP($B114,'S 2 H BRUT'!$B$6:$M$130,10,FALSE)))</f>
        <v/>
      </c>
      <c r="X114" s="36" t="str">
        <f>IF(VLOOKUP($B114,'S 2 H NET'!$B$6:$M$130,10,FALSE)="","",(VLOOKUP($B114,'S 2 H NET'!$B$6:$M$130,10,FALSE)))</f>
        <v/>
      </c>
      <c r="Y114" s="51" t="str">
        <f>IF(X114="","",SUM(W114:X114))</f>
        <v/>
      </c>
      <c r="Z114" s="36" t="str">
        <f>IF(VLOOKUP($B114,'S 2 H BRUT'!$B$6:$L$130,11,FALSE)="","",(VLOOKUP($B114,'S 2 H BRUT'!$B$6:$L$130,11,FALSE)))</f>
        <v/>
      </c>
      <c r="AA114" s="36" t="str">
        <f>IF(VLOOKUP($B114,'S 2 H NET'!$B$6:$L$130,11,FALSE)="","",(VLOOKUP($B114,'S 2 H NET'!$B$6:$L$130,11,FALSE)))</f>
        <v/>
      </c>
      <c r="AB114" s="51" t="str">
        <f>IF(AA114="","",SUM(Z114:AA114))</f>
        <v/>
      </c>
      <c r="AC114" s="36" t="str">
        <f>IF(VLOOKUP($B114,'S 2 H BRUT'!$B$6:$M$130,12,FALSE)="","",(VLOOKUP($B114,'S 2 H BRUT'!$B$6:$M$130,12,FALSE)))</f>
        <v/>
      </c>
      <c r="AD114" s="36" t="str">
        <f>IF(VLOOKUP($B114,'S 2 H NET'!$B$6:$M$130,12,FALSE)="","",(VLOOKUP($B114,'S 2 H NET'!$B$6:$M$130,12,FALSE)))</f>
        <v/>
      </c>
      <c r="AE114" s="51" t="str">
        <f>IF(AD114="","",SUM(AC114:AD114))</f>
        <v/>
      </c>
      <c r="AF114" s="36" t="str">
        <f>IF(VLOOKUP($B114,'S 2 H BRUT'!$B$6:$N$130,13,FALSE)="","",(VLOOKUP($B114,'S 2 H BRUT'!$B$6:$N$130,13,FALSE)))</f>
        <v/>
      </c>
      <c r="AG114" s="36" t="str">
        <f>IF(VLOOKUP($B114,'S 2 H NET'!$B$6:$N$130,13,FALSE)="","",(VLOOKUP($B114,'S 2 H NET'!$B$6:$N$130,13,FALSE)))</f>
        <v/>
      </c>
      <c r="AH114" s="51" t="str">
        <f>IF(AG114="","",SUM(AF114:AG114))</f>
        <v/>
      </c>
      <c r="AI114" s="51">
        <f>SUM(G114,J114,M114,P114,S114,V114,Y114,AB114,AE114,AH114)</f>
        <v>44</v>
      </c>
      <c r="AJ114" s="52">
        <f>+COUNT(G114,J114,M114,P114,S114,V114,Y114,AB114,AE114,AH114)</f>
        <v>1</v>
      </c>
      <c r="AK114" s="52">
        <f>IF(AJ114&lt;6,0,+SMALL(($G114,$J114,$M114,$P114,$S114,$V114,$Y114,$AB114,$AE114,$AH114),1))</f>
        <v>0</v>
      </c>
      <c r="AL114" s="52">
        <f>IF(AJ114&lt;7,0,+SMALL(($G114,$J114,$M114,$P114,$S114,$V114,$Y114,$AB114,$AE114,$AH114),2))</f>
        <v>0</v>
      </c>
      <c r="AM114" s="52">
        <f>IF(AJ114&lt;8,0,+SMALL(($G114,$J114,$M114,$P114,$S114,$V114,$Y114,$AB114,$AE114,$AH114),3))</f>
        <v>0</v>
      </c>
      <c r="AN114" s="52">
        <f>IF(AJ114&lt;9,0,+SMALL(($G114,$J114,$M114,$P114,$S114,$V114,$Y114,$AB114,$AE114,$AH114),4))</f>
        <v>0</v>
      </c>
      <c r="AO114" s="52">
        <f>AI114-AK114-AL114-AM114-AN114</f>
        <v>44</v>
      </c>
      <c r="AP114" s="20">
        <f>RANK(AO114,$AO$6:$AO$130,0)</f>
        <v>109</v>
      </c>
      <c r="AR114" s="22"/>
      <c r="AS114" s="22"/>
      <c r="AT114" s="22"/>
      <c r="AU114" s="13"/>
    </row>
    <row r="115" spans="1:47" ht="14.4">
      <c r="B115" s="48" t="s">
        <v>70</v>
      </c>
      <c r="C115" s="49"/>
      <c r="D115" s="77" t="s">
        <v>16</v>
      </c>
      <c r="E115" s="36">
        <f>IF(VLOOKUP($B115,'S 2 H BRUT'!$B$6:$E$130,4,FALSE)="","",(VLOOKUP($B115,'S 2 H BRUT'!$B$6:$E$130,4,FALSE)))</f>
        <v>13</v>
      </c>
      <c r="F115" s="36">
        <f>IF(VLOOKUP($B115,'S 2 H NET'!$B$6:E$130,4,FALSE)="","",(VLOOKUP($B115,'S 2 H NET'!$B$6:$E$130,4,FALSE)))</f>
        <v>31</v>
      </c>
      <c r="G115" s="51">
        <f>IF(F115="","",SUM(E115:F115))</f>
        <v>44</v>
      </c>
      <c r="H115" s="36" t="str">
        <f>IF(VLOOKUP($B115,'S 2 H BRUT'!$B$6:$F$130,5,FALSE)="","",(VLOOKUP($B115,'S 2 H BRUT'!$B$6:$F$130,5,FALSE)))</f>
        <v/>
      </c>
      <c r="I115" s="36" t="str">
        <f>IF(VLOOKUP($B115,'S 2 H NET'!$B$6:$F$130,5,FALSE)="","",(VLOOKUP($B115,'S 2 H NET'!$B$6:$F$130,5,FALSE)))</f>
        <v/>
      </c>
      <c r="J115" s="51" t="str">
        <f>IF(I115="","",SUM(H115:I115))</f>
        <v/>
      </c>
      <c r="K115" s="36" t="str">
        <f>IF(VLOOKUP($B115,'S 2 H BRUT'!$B$6:$G$130,6,FALSE)="","",(VLOOKUP($B115,'S 2 H BRUT'!$B$6:$G$130,6,FALSE)))</f>
        <v/>
      </c>
      <c r="L115" s="36" t="str">
        <f>IF(VLOOKUP($B115,'S 2 H NET'!$B$6:$G$130,6,FALSE)="","",(VLOOKUP($B115,'S 2 H NET'!$B$6:$G$130,6,FALSE)))</f>
        <v/>
      </c>
      <c r="M115" s="51" t="str">
        <f>IF(L115="","",SUM(K115:L115))</f>
        <v/>
      </c>
      <c r="N115" s="36" t="str">
        <f>IF(VLOOKUP($B115,'S 2 H BRUT'!$B$6:$H$130,7,FALSE)="","",(VLOOKUP($B115,'S 2 H BRUT'!$B$6:$H$130,7,FALSE)))</f>
        <v/>
      </c>
      <c r="O115" s="36" t="str">
        <f>IF(VLOOKUP($B115,'S 2 H NET'!$B$6:$H$130,7,FALSE)="","",(VLOOKUP($B115,'S 2 H NET'!$B$6:$H$130,7,FALSE)))</f>
        <v/>
      </c>
      <c r="P115" s="51" t="str">
        <f>IF(O115="","",SUM(N115:O115))</f>
        <v/>
      </c>
      <c r="Q115" s="36" t="str">
        <f>IF(VLOOKUP($B115,'S 2 H BRUT'!$B$6:$J$130,8,FALSE)="","",(VLOOKUP($B115,'S 2 H BRUT'!$B$6:$J$130,8,FALSE)))</f>
        <v/>
      </c>
      <c r="R115" s="36" t="str">
        <f>IF(VLOOKUP($B115,'S 2 H NET'!$B$6:$J$130,8,FALSE)="","",(VLOOKUP($B115,'S 2 H NET'!$B$6:$J$130,8,FALSE)))</f>
        <v/>
      </c>
      <c r="S115" s="51" t="str">
        <f>IF(R115="","",SUM(Q115:R115))</f>
        <v/>
      </c>
      <c r="T115" s="36" t="str">
        <f>IF(VLOOKUP($B115,'S 2 H BRUT'!$B$6:$J$130,9,FALSE)="","",(VLOOKUP($B115,'S 2 H BRUT'!$B$6:$J$130,9,FALSE)))</f>
        <v/>
      </c>
      <c r="U115" s="36" t="str">
        <f>IF(VLOOKUP($B115,'S 2 H NET'!$B$6:$J$130,9,FALSE)="","",(VLOOKUP($B115,'S 2 H NET'!$B$6:$J$130,9,FALSE)))</f>
        <v/>
      </c>
      <c r="V115" s="51" t="str">
        <f>IF(U115="","",SUM(T115:U115))</f>
        <v/>
      </c>
      <c r="W115" s="36" t="str">
        <f>IF(VLOOKUP($B115,'S 2 H BRUT'!$B$6:$M$130,10,FALSE)="","",(VLOOKUP($B115,'S 2 H BRUT'!$B$6:$M$130,10,FALSE)))</f>
        <v/>
      </c>
      <c r="X115" s="36" t="str">
        <f>IF(VLOOKUP($B115,'S 2 H NET'!$B$6:$M$130,10,FALSE)="","",(VLOOKUP($B115,'S 2 H NET'!$B$6:$M$130,10,FALSE)))</f>
        <v/>
      </c>
      <c r="Y115" s="51" t="str">
        <f>IF(X115="","",SUM(W115:X115))</f>
        <v/>
      </c>
      <c r="Z115" s="36" t="str">
        <f>IF(VLOOKUP($B115,'S 2 H BRUT'!$B$6:$L$130,11,FALSE)="","",(VLOOKUP($B115,'S 2 H BRUT'!$B$6:$L$130,11,FALSE)))</f>
        <v/>
      </c>
      <c r="AA115" s="36" t="str">
        <f>IF(VLOOKUP($B115,'S 2 H NET'!$B$6:$L$130,11,FALSE)="","",(VLOOKUP($B115,'S 2 H NET'!$B$6:$L$130,11,FALSE)))</f>
        <v/>
      </c>
      <c r="AB115" s="51" t="str">
        <f>IF(AA115="","",SUM(Z115:AA115))</f>
        <v/>
      </c>
      <c r="AC115" s="36" t="str">
        <f>IF(VLOOKUP($B115,'S 2 H BRUT'!$B$6:$M$130,12,FALSE)="","",(VLOOKUP($B115,'S 2 H BRUT'!$B$6:$M$130,12,FALSE)))</f>
        <v/>
      </c>
      <c r="AD115" s="36" t="str">
        <f>IF(VLOOKUP($B115,'S 2 H NET'!$B$6:$M$130,12,FALSE)="","",(VLOOKUP($B115,'S 2 H NET'!$B$6:$M$130,12,FALSE)))</f>
        <v/>
      </c>
      <c r="AE115" s="51" t="str">
        <f>IF(AD115="","",SUM(AC115:AD115))</f>
        <v/>
      </c>
      <c r="AF115" s="36" t="str">
        <f>IF(VLOOKUP($B115,'S 2 H BRUT'!$B$6:$N$130,13,FALSE)="","",(VLOOKUP($B115,'S 2 H BRUT'!$B$6:$N$130,13,FALSE)))</f>
        <v/>
      </c>
      <c r="AG115" s="36" t="str">
        <f>IF(VLOOKUP($B115,'S 2 H NET'!$B$6:$N$130,13,FALSE)="","",(VLOOKUP($B115,'S 2 H NET'!$B$6:$N$130,13,FALSE)))</f>
        <v/>
      </c>
      <c r="AH115" s="51" t="str">
        <f>IF(AG115="","",SUM(AF115:AG115))</f>
        <v/>
      </c>
      <c r="AI115" s="51">
        <f>SUM(G115,J115,M115,P115,S115,V115,Y115,AB115,AE115,AH115)</f>
        <v>44</v>
      </c>
      <c r="AJ115" s="52">
        <f>+COUNT(G115,J115,M115,P115,S115,V115,Y115,AB115,AE115,AH115)</f>
        <v>1</v>
      </c>
      <c r="AK115" s="52">
        <f>IF(AJ115&lt;6,0,+SMALL(($G115,$J115,$M115,$P115,$S115,$V115,$Y115,$AB115,$AE115,$AH115),1))</f>
        <v>0</v>
      </c>
      <c r="AL115" s="52">
        <f>IF(AJ115&lt;7,0,+SMALL(($G115,$J115,$M115,$P115,$S115,$V115,$Y115,$AB115,$AE115,$AH115),2))</f>
        <v>0</v>
      </c>
      <c r="AM115" s="52">
        <f>IF(AJ115&lt;8,0,+SMALL(($G115,$J115,$M115,$P115,$S115,$V115,$Y115,$AB115,$AE115,$AH115),3))</f>
        <v>0</v>
      </c>
      <c r="AN115" s="52">
        <f>IF(AJ115&lt;9,0,+SMALL(($G115,$J115,$M115,$P115,$S115,$V115,$Y115,$AB115,$AE115,$AH115),4))</f>
        <v>0</v>
      </c>
      <c r="AO115" s="52">
        <f>AI115-AK115-AL115-AM115-AN115</f>
        <v>44</v>
      </c>
      <c r="AP115" s="20">
        <f>RANK(AO115,$AO$6:$AO$130,0)</f>
        <v>109</v>
      </c>
    </row>
    <row r="116" spans="1:47" ht="14.4">
      <c r="B116" s="48" t="s">
        <v>144</v>
      </c>
      <c r="C116" s="49"/>
      <c r="D116" s="53" t="s">
        <v>22</v>
      </c>
      <c r="E116" s="36">
        <f>IF(VLOOKUP($B116,'S 2 H BRUT'!$B$6:$E$130,4,FALSE)="","",(VLOOKUP($B116,'S 2 H BRUT'!$B$6:$E$130,4,FALSE)))</f>
        <v>11</v>
      </c>
      <c r="F116" s="36">
        <f>IF(VLOOKUP($B116,'S 2 H NET'!$B$6:E$130,4,FALSE)="","",(VLOOKUP($B116,'S 2 H NET'!$B$6:$E$130,4,FALSE)))</f>
        <v>31</v>
      </c>
      <c r="G116" s="51">
        <f>IF(F116="","",SUM(E116:F116))</f>
        <v>42</v>
      </c>
      <c r="H116" s="36" t="str">
        <f>IF(VLOOKUP($B116,'S 2 H BRUT'!$B$6:$F$130,5,FALSE)="","",(VLOOKUP($B116,'S 2 H BRUT'!$B$6:$F$130,5,FALSE)))</f>
        <v/>
      </c>
      <c r="I116" s="36" t="str">
        <f>IF(VLOOKUP($B116,'S 2 H NET'!$B$6:$F$130,5,FALSE)="","",(VLOOKUP($B116,'S 2 H NET'!$B$6:$F$130,5,FALSE)))</f>
        <v/>
      </c>
      <c r="J116" s="51" t="str">
        <f>IF(I116="","",SUM(H116:I116))</f>
        <v/>
      </c>
      <c r="K116" s="36" t="str">
        <f>IF(VLOOKUP($B116,'S 2 H BRUT'!$B$6:$G$130,6,FALSE)="","",(VLOOKUP($B116,'S 2 H BRUT'!$B$6:$G$130,6,FALSE)))</f>
        <v/>
      </c>
      <c r="L116" s="36" t="str">
        <f>IF(VLOOKUP($B116,'S 2 H NET'!$B$6:$G$130,6,FALSE)="","",(VLOOKUP($B116,'S 2 H NET'!$B$6:$G$130,6,FALSE)))</f>
        <v/>
      </c>
      <c r="M116" s="51" t="str">
        <f>IF(L116="","",SUM(K116:L116))</f>
        <v/>
      </c>
      <c r="N116" s="36" t="str">
        <f>IF(VLOOKUP($B116,'S 2 H BRUT'!$B$6:$H$130,7,FALSE)="","",(VLOOKUP($B116,'S 2 H BRUT'!$B$6:$H$130,7,FALSE)))</f>
        <v/>
      </c>
      <c r="O116" s="36" t="str">
        <f>IF(VLOOKUP($B116,'S 2 H NET'!$B$6:$H$130,7,FALSE)="","",(VLOOKUP($B116,'S 2 H NET'!$B$6:$H$130,7,FALSE)))</f>
        <v/>
      </c>
      <c r="P116" s="51" t="str">
        <f>IF(O116="","",SUM(N116:O116))</f>
        <v/>
      </c>
      <c r="Q116" s="36" t="str">
        <f>IF(VLOOKUP($B116,'S 2 H BRUT'!$B$6:$J$130,8,FALSE)="","",(VLOOKUP($B116,'S 2 H BRUT'!$B$6:$J$130,8,FALSE)))</f>
        <v/>
      </c>
      <c r="R116" s="36" t="str">
        <f>IF(VLOOKUP($B116,'S 2 H NET'!$B$6:$J$130,8,FALSE)="","",(VLOOKUP($B116,'S 2 H NET'!$B$6:$J$130,8,FALSE)))</f>
        <v/>
      </c>
      <c r="S116" s="51" t="str">
        <f>IF(R116="","",SUM(Q116:R116))</f>
        <v/>
      </c>
      <c r="T116" s="36" t="str">
        <f>IF(VLOOKUP($B116,'S 2 H BRUT'!$B$6:$J$130,9,FALSE)="","",(VLOOKUP($B116,'S 2 H BRUT'!$B$6:$J$130,9,FALSE)))</f>
        <v/>
      </c>
      <c r="U116" s="36" t="str">
        <f>IF(VLOOKUP($B116,'S 2 H NET'!$B$6:$J$130,9,FALSE)="","",(VLOOKUP($B116,'S 2 H NET'!$B$6:$J$130,9,FALSE)))</f>
        <v/>
      </c>
      <c r="V116" s="51" t="str">
        <f>IF(U116="","",SUM(T116:U116))</f>
        <v/>
      </c>
      <c r="W116" s="36" t="str">
        <f>IF(VLOOKUP($B116,'S 2 H BRUT'!$B$6:$M$130,10,FALSE)="","",(VLOOKUP($B116,'S 2 H BRUT'!$B$6:$M$130,10,FALSE)))</f>
        <v/>
      </c>
      <c r="X116" s="36" t="str">
        <f>IF(VLOOKUP($B116,'S 2 H NET'!$B$6:$M$130,10,FALSE)="","",(VLOOKUP($B116,'S 2 H NET'!$B$6:$M$130,10,FALSE)))</f>
        <v/>
      </c>
      <c r="Y116" s="51" t="str">
        <f>IF(X116="","",SUM(W116:X116))</f>
        <v/>
      </c>
      <c r="Z116" s="36" t="str">
        <f>IF(VLOOKUP($B116,'S 2 H BRUT'!$B$6:$L$130,11,FALSE)="","",(VLOOKUP($B116,'S 2 H BRUT'!$B$6:$L$130,11,FALSE)))</f>
        <v/>
      </c>
      <c r="AA116" s="36" t="str">
        <f>IF(VLOOKUP($B116,'S 2 H NET'!$B$6:$L$130,11,FALSE)="","",(VLOOKUP($B116,'S 2 H NET'!$B$6:$L$130,11,FALSE)))</f>
        <v/>
      </c>
      <c r="AB116" s="51" t="str">
        <f>IF(AA116="","",SUM(Z116:AA116))</f>
        <v/>
      </c>
      <c r="AC116" s="36" t="str">
        <f>IF(VLOOKUP($B116,'S 2 H BRUT'!$B$6:$M$130,12,FALSE)="","",(VLOOKUP($B116,'S 2 H BRUT'!$B$6:$M$130,12,FALSE)))</f>
        <v/>
      </c>
      <c r="AD116" s="36" t="str">
        <f>IF(VLOOKUP($B116,'S 2 H NET'!$B$6:$M$130,12,FALSE)="","",(VLOOKUP($B116,'S 2 H NET'!$B$6:$M$130,12,FALSE)))</f>
        <v/>
      </c>
      <c r="AE116" s="51" t="str">
        <f>IF(AD116="","",SUM(AC116:AD116))</f>
        <v/>
      </c>
      <c r="AF116" s="36" t="str">
        <f>IF(VLOOKUP($B116,'S 2 H BRUT'!$B$6:$N$130,13,FALSE)="","",(VLOOKUP($B116,'S 2 H BRUT'!$B$6:$N$130,13,FALSE)))</f>
        <v/>
      </c>
      <c r="AG116" s="36" t="str">
        <f>IF(VLOOKUP($B116,'S 2 H NET'!$B$6:$N$130,13,FALSE)="","",(VLOOKUP($B116,'S 2 H NET'!$B$6:$N$130,13,FALSE)))</f>
        <v/>
      </c>
      <c r="AH116" s="51" t="str">
        <f>IF(AG116="","",SUM(AF116:AG116))</f>
        <v/>
      </c>
      <c r="AI116" s="51">
        <f>SUM(G116,J116,M116,P116,S116,V116,Y116,AB116,AE116,AH116)</f>
        <v>42</v>
      </c>
      <c r="AJ116" s="52">
        <f>+COUNT(G116,J116,M116,P116,S116,V116,Y116,AB116,AE116,AH116)</f>
        <v>1</v>
      </c>
      <c r="AK116" s="52">
        <f>IF(AJ116&lt;6,0,+SMALL(($G116,$J116,$M116,$P116,$S116,$V116,$Y116,$AB116,$AE116,$AH116),1))</f>
        <v>0</v>
      </c>
      <c r="AL116" s="52">
        <f>IF(AJ116&lt;7,0,+SMALL(($G116,$J116,$M116,$P116,$S116,$V116,$Y116,$AB116,$AE116,$AH116),2))</f>
        <v>0</v>
      </c>
      <c r="AM116" s="52">
        <f>IF(AJ116&lt;8,0,+SMALL(($G116,$J116,$M116,$P116,$S116,$V116,$Y116,$AB116,$AE116,$AH116),3))</f>
        <v>0</v>
      </c>
      <c r="AN116" s="52">
        <f>IF(AJ116&lt;9,0,+SMALL(($G116,$J116,$M116,$P116,$S116,$V116,$Y116,$AB116,$AE116,$AH116),4))</f>
        <v>0</v>
      </c>
      <c r="AO116" s="52">
        <f>AI116-AK116-AL116-AM116-AN116</f>
        <v>42</v>
      </c>
      <c r="AP116" s="20">
        <f>RANK(AO116,$AO$6:$AO$130,0)</f>
        <v>111</v>
      </c>
    </row>
    <row r="117" spans="1:47" ht="14.4">
      <c r="B117" s="48" t="s">
        <v>328</v>
      </c>
      <c r="C117" s="49"/>
      <c r="D117" s="75" t="s">
        <v>109</v>
      </c>
      <c r="E117" s="36" t="str">
        <f>IF(VLOOKUP($B117,'S 2 H BRUT'!$B$6:$E$130,4,FALSE)="","",(VLOOKUP($B117,'S 2 H BRUT'!$B$6:$E$130,4,FALSE)))</f>
        <v/>
      </c>
      <c r="F117" s="36" t="str">
        <f>IF(VLOOKUP($B117,'S 2 H NET'!$B$6:E$130,4,FALSE)="","",(VLOOKUP($B117,'S 2 H NET'!$B$6:$E$130,4,FALSE)))</f>
        <v/>
      </c>
      <c r="G117" s="51" t="str">
        <f>IF(F117="","",SUM(E117:F117))</f>
        <v/>
      </c>
      <c r="H117" s="36" t="str">
        <f>IF(VLOOKUP($B117,'S 2 H BRUT'!$B$6:$F$130,5,FALSE)="","",(VLOOKUP($B117,'S 2 H BRUT'!$B$6:$F$130,5,FALSE)))</f>
        <v/>
      </c>
      <c r="I117" s="36" t="str">
        <f>IF(VLOOKUP($B117,'S 2 H NET'!$B$6:$F$130,5,FALSE)="","",(VLOOKUP($B117,'S 2 H NET'!$B$6:$F$130,5,FALSE)))</f>
        <v/>
      </c>
      <c r="J117" s="51" t="str">
        <f>IF(I117="","",SUM(H117:I117))</f>
        <v/>
      </c>
      <c r="K117" s="36" t="str">
        <f>IF(VLOOKUP($B117,'S 2 H BRUT'!$B$6:$G$130,6,FALSE)="","",(VLOOKUP($B117,'S 2 H BRUT'!$B$6:$G$130,6,FALSE)))</f>
        <v/>
      </c>
      <c r="L117" s="36" t="str">
        <f>IF(VLOOKUP($B117,'S 2 H NET'!$B$6:$G$130,6,FALSE)="","",(VLOOKUP($B117,'S 2 H NET'!$B$6:$G$130,6,FALSE)))</f>
        <v/>
      </c>
      <c r="M117" s="51" t="str">
        <f>IF(L117="","",SUM(K117:L117))</f>
        <v/>
      </c>
      <c r="N117" s="36" t="str">
        <f>IF(VLOOKUP($B117,'S 2 H BRUT'!$B$6:$H$130,7,FALSE)="","",(VLOOKUP($B117,'S 2 H BRUT'!$B$6:$H$130,7,FALSE)))</f>
        <v/>
      </c>
      <c r="O117" s="36" t="str">
        <f>IF(VLOOKUP($B117,'S 2 H NET'!$B$6:$H$130,7,FALSE)="","",(VLOOKUP($B117,'S 2 H NET'!$B$6:$H$130,7,FALSE)))</f>
        <v/>
      </c>
      <c r="P117" s="51" t="str">
        <f>IF(O117="","",SUM(N117:O117))</f>
        <v/>
      </c>
      <c r="Q117" s="36">
        <f>IF(VLOOKUP($B117,'S 2 H BRUT'!$B$6:$J$130,8,FALSE)="","",(VLOOKUP($B117,'S 2 H BRUT'!$B$6:$J$130,8,FALSE)))</f>
        <v>11</v>
      </c>
      <c r="R117" s="36">
        <f>IF(VLOOKUP($B117,'S 2 H NET'!$B$6:$J$130,8,FALSE)="","",(VLOOKUP($B117,'S 2 H NET'!$B$6:$J$130,8,FALSE)))</f>
        <v>31</v>
      </c>
      <c r="S117" s="51">
        <f>IF(R117="","",SUM(Q117:R117))</f>
        <v>42</v>
      </c>
      <c r="T117" s="36" t="str">
        <f>IF(VLOOKUP($B117,'S 2 H BRUT'!$B$6:$J$130,9,FALSE)="","",(VLOOKUP($B117,'S 2 H BRUT'!$B$6:$J$130,9,FALSE)))</f>
        <v/>
      </c>
      <c r="U117" s="36" t="str">
        <f>IF(VLOOKUP($B117,'S 2 H NET'!$B$6:$J$130,9,FALSE)="","",(VLOOKUP($B117,'S 2 H NET'!$B$6:$J$130,9,FALSE)))</f>
        <v/>
      </c>
      <c r="V117" s="51" t="str">
        <f>IF(U117="","",SUM(T117:U117))</f>
        <v/>
      </c>
      <c r="W117" s="36" t="str">
        <f>IF(VLOOKUP($B117,'S 2 H BRUT'!$B$6:$M$130,10,FALSE)="","",(VLOOKUP($B117,'S 2 H BRUT'!$B$6:$M$130,10,FALSE)))</f>
        <v/>
      </c>
      <c r="X117" s="36" t="str">
        <f>IF(VLOOKUP($B117,'S 2 H NET'!$B$6:$M$130,10,FALSE)="","",(VLOOKUP($B117,'S 2 H NET'!$B$6:$M$130,10,FALSE)))</f>
        <v/>
      </c>
      <c r="Y117" s="51" t="str">
        <f>IF(X117="","",SUM(W117:X117))</f>
        <v/>
      </c>
      <c r="Z117" s="36" t="str">
        <f>IF(VLOOKUP($B117,'S 2 H BRUT'!$B$6:$L$130,11,FALSE)="","",(VLOOKUP($B117,'S 2 H BRUT'!$B$6:$L$130,11,FALSE)))</f>
        <v/>
      </c>
      <c r="AA117" s="36" t="str">
        <f>IF(VLOOKUP($B117,'S 2 H NET'!$B$6:$L$130,11,FALSE)="","",(VLOOKUP($B117,'S 2 H NET'!$B$6:$L$130,11,FALSE)))</f>
        <v/>
      </c>
      <c r="AB117" s="51" t="str">
        <f>IF(AA117="","",SUM(Z117:AA117))</f>
        <v/>
      </c>
      <c r="AC117" s="36" t="str">
        <f>IF(VLOOKUP($B117,'S 2 H BRUT'!$B$6:$M$130,12,FALSE)="","",(VLOOKUP($B117,'S 2 H BRUT'!$B$6:$M$130,12,FALSE)))</f>
        <v/>
      </c>
      <c r="AD117" s="36" t="str">
        <f>IF(VLOOKUP($B117,'S 2 H NET'!$B$6:$M$130,12,FALSE)="","",(VLOOKUP($B117,'S 2 H NET'!$B$6:$M$130,12,FALSE)))</f>
        <v/>
      </c>
      <c r="AE117" s="51" t="str">
        <f>IF(AD117="","",SUM(AC117:AD117))</f>
        <v/>
      </c>
      <c r="AF117" s="36" t="str">
        <f>IF(VLOOKUP($B117,'S 2 H BRUT'!$B$6:$N$130,13,FALSE)="","",(VLOOKUP($B117,'S 2 H BRUT'!$B$6:$N$130,13,FALSE)))</f>
        <v/>
      </c>
      <c r="AG117" s="36" t="str">
        <f>IF(VLOOKUP($B117,'S 2 H NET'!$B$6:$N$130,13,FALSE)="","",(VLOOKUP($B117,'S 2 H NET'!$B$6:$N$130,13,FALSE)))</f>
        <v/>
      </c>
      <c r="AH117" s="51" t="str">
        <f>IF(AG117="","",SUM(AF117:AG117))</f>
        <v/>
      </c>
      <c r="AI117" s="51">
        <f>SUM(G117,J117,M117,P117,S117,V117,Y117,AB117,AE117,AH117)</f>
        <v>42</v>
      </c>
      <c r="AJ117" s="52">
        <f>+COUNT(G117,J117,M117,P117,S117,V117,Y117,AB117,AE117,AH117)</f>
        <v>1</v>
      </c>
      <c r="AK117" s="52">
        <f>IF(AJ117&lt;6,0,+SMALL(($G117,$J117,$M117,$P117,$S117,$V117,$Y117,$AB117,$AE117,$AH117),1))</f>
        <v>0</v>
      </c>
      <c r="AL117" s="52">
        <f>IF(AJ117&lt;7,0,+SMALL(($G117,$J117,$M117,$P117,$S117,$V117,$Y117,$AB117,$AE117,$AH117),2))</f>
        <v>0</v>
      </c>
      <c r="AM117" s="52">
        <f>IF(AJ117&lt;8,0,+SMALL(($G117,$J117,$M117,$P117,$S117,$V117,$Y117,$AB117,$AE117,$AH117),3))</f>
        <v>0</v>
      </c>
      <c r="AN117" s="52">
        <f>IF(AJ117&lt;9,0,+SMALL(($G117,$J117,$M117,$P117,$S117,$V117,$Y117,$AB117,$AE117,$AH117),4))</f>
        <v>0</v>
      </c>
      <c r="AO117" s="52">
        <f>AI117-AK117-AL117-AM117-AN117</f>
        <v>42</v>
      </c>
      <c r="AP117" s="20">
        <f>RANK(AO117,$AO$6:$AO$130,0)</f>
        <v>111</v>
      </c>
    </row>
    <row r="118" spans="1:47" ht="14.4">
      <c r="B118" s="48" t="s">
        <v>138</v>
      </c>
      <c r="C118" s="36"/>
      <c r="D118" s="71" t="s">
        <v>107</v>
      </c>
      <c r="E118" s="36" t="str">
        <f>IF(VLOOKUP($B118,'S 2 H BRUT'!$B$6:$E$130,4,FALSE)="","",(VLOOKUP($B118,'S 2 H BRUT'!$B$6:$E$130,4,FALSE)))</f>
        <v/>
      </c>
      <c r="F118" s="36" t="str">
        <f>IF(VLOOKUP($B118,'S 2 H NET'!$B$6:E$130,4,FALSE)="","",(VLOOKUP($B118,'S 2 H NET'!$B$6:$E$130,4,FALSE)))</f>
        <v/>
      </c>
      <c r="G118" s="51" t="str">
        <f>IF(F118="","",SUM(E118:F118))</f>
        <v/>
      </c>
      <c r="H118" s="36" t="str">
        <f>IF(VLOOKUP($B118,'S 2 H BRUT'!$B$6:$F$130,5,FALSE)="","",(VLOOKUP($B118,'S 2 H BRUT'!$B$6:$F$130,5,FALSE)))</f>
        <v/>
      </c>
      <c r="I118" s="36" t="str">
        <f>IF(VLOOKUP($B118,'S 2 H NET'!$B$6:$F$130,5,FALSE)="","",(VLOOKUP($B118,'S 2 H NET'!$B$6:$F$130,5,FALSE)))</f>
        <v/>
      </c>
      <c r="J118" s="51" t="str">
        <f>IF(I118="","",SUM(H118:I118))</f>
        <v/>
      </c>
      <c r="K118" s="36" t="str">
        <f>IF(VLOOKUP($B118,'S 2 H BRUT'!$B$6:$G$130,6,FALSE)="","",(VLOOKUP($B118,'S 2 H BRUT'!$B$6:$G$130,6,FALSE)))</f>
        <v/>
      </c>
      <c r="L118" s="36" t="str">
        <f>IF(VLOOKUP($B118,'S 2 H NET'!$B$6:$G$130,6,FALSE)="","",(VLOOKUP($B118,'S 2 H NET'!$B$6:$G$130,6,FALSE)))</f>
        <v/>
      </c>
      <c r="M118" s="51" t="str">
        <f>IF(L118="","",SUM(K118:L118))</f>
        <v/>
      </c>
      <c r="N118" s="36" t="str">
        <f>IF(VLOOKUP($B118,'S 2 H BRUT'!$B$6:$H$130,7,FALSE)="","",(VLOOKUP($B118,'S 2 H BRUT'!$B$6:$H$130,7,FALSE)))</f>
        <v/>
      </c>
      <c r="O118" s="36" t="str">
        <f>IF(VLOOKUP($B118,'S 2 H NET'!$B$6:$H$130,7,FALSE)="","",(VLOOKUP($B118,'S 2 H NET'!$B$6:$H$130,7,FALSE)))</f>
        <v/>
      </c>
      <c r="P118" s="51" t="str">
        <f>IF(O118="","",SUM(N118:O118))</f>
        <v/>
      </c>
      <c r="Q118" s="36" t="str">
        <f>IF(VLOOKUP($B118,'S 2 H BRUT'!$B$6:$J$130,8,FALSE)="","",(VLOOKUP($B118,'S 2 H BRUT'!$B$6:$J$130,8,FALSE)))</f>
        <v/>
      </c>
      <c r="R118" s="36" t="str">
        <f>IF(VLOOKUP($B118,'S 2 H NET'!$B$6:$J$130,8,FALSE)="","",(VLOOKUP($B118,'S 2 H NET'!$B$6:$J$130,8,FALSE)))</f>
        <v/>
      </c>
      <c r="S118" s="51" t="str">
        <f>IF(R118="","",SUM(Q118:R118))</f>
        <v/>
      </c>
      <c r="T118" s="36">
        <f>IF(VLOOKUP($B118,'S 2 H BRUT'!$B$6:$J$130,9,FALSE)="","",(VLOOKUP($B118,'S 2 H BRUT'!$B$6:$J$130,9,FALSE)))</f>
        <v>11</v>
      </c>
      <c r="U118" s="36">
        <f>IF(VLOOKUP($B118,'S 2 H NET'!$B$6:$J$130,9,FALSE)="","",(VLOOKUP($B118,'S 2 H NET'!$B$6:$J$130,9,FALSE)))</f>
        <v>30</v>
      </c>
      <c r="V118" s="51">
        <f>IF(U118="","",SUM(T118:U118))</f>
        <v>41</v>
      </c>
      <c r="W118" s="36" t="str">
        <f>IF(VLOOKUP($B118,'S 2 H BRUT'!$B$6:$M$130,10,FALSE)="","",(VLOOKUP($B118,'S 2 H BRUT'!$B$6:$M$130,10,FALSE)))</f>
        <v/>
      </c>
      <c r="X118" s="36" t="str">
        <f>IF(VLOOKUP($B118,'S 2 H NET'!$B$6:$M$130,10,FALSE)="","",(VLOOKUP($B118,'S 2 H NET'!$B$6:$M$130,10,FALSE)))</f>
        <v/>
      </c>
      <c r="Y118" s="51" t="str">
        <f>IF(X118="","",SUM(W118:X118))</f>
        <v/>
      </c>
      <c r="Z118" s="36" t="str">
        <f>IF(VLOOKUP($B118,'S 2 H BRUT'!$B$6:$L$130,11,FALSE)="","",(VLOOKUP($B118,'S 2 H BRUT'!$B$6:$L$130,11,FALSE)))</f>
        <v/>
      </c>
      <c r="AA118" s="36" t="str">
        <f>IF(VLOOKUP($B118,'S 2 H NET'!$B$6:$L$130,11,FALSE)="","",(VLOOKUP($B118,'S 2 H NET'!$B$6:$L$130,11,FALSE)))</f>
        <v/>
      </c>
      <c r="AB118" s="51" t="str">
        <f>IF(AA118="","",SUM(Z118:AA118))</f>
        <v/>
      </c>
      <c r="AC118" s="36" t="str">
        <f>IF(VLOOKUP($B118,'S 2 H BRUT'!$B$6:$M$130,12,FALSE)="","",(VLOOKUP($B118,'S 2 H BRUT'!$B$6:$M$130,12,FALSE)))</f>
        <v/>
      </c>
      <c r="AD118" s="36" t="str">
        <f>IF(VLOOKUP($B118,'S 2 H NET'!$B$6:$M$130,12,FALSE)="","",(VLOOKUP($B118,'S 2 H NET'!$B$6:$M$130,12,FALSE)))</f>
        <v/>
      </c>
      <c r="AE118" s="51" t="str">
        <f>IF(AD118="","",SUM(AC118:AD118))</f>
        <v/>
      </c>
      <c r="AF118" s="36" t="str">
        <f>IF(VLOOKUP($B118,'S 2 H BRUT'!$B$6:$N$130,13,FALSE)="","",(VLOOKUP($B118,'S 2 H BRUT'!$B$6:$N$130,13,FALSE)))</f>
        <v/>
      </c>
      <c r="AG118" s="36" t="str">
        <f>IF(VLOOKUP($B118,'S 2 H NET'!$B$6:$N$130,13,FALSE)="","",(VLOOKUP($B118,'S 2 H NET'!$B$6:$N$130,13,FALSE)))</f>
        <v/>
      </c>
      <c r="AH118" s="51" t="str">
        <f>IF(AG118="","",SUM(AF118:AG118))</f>
        <v/>
      </c>
      <c r="AI118" s="51">
        <f>SUM(G118,J118,M118,P118,S118,V118,Y118,AB118,AE118,AH118)</f>
        <v>41</v>
      </c>
      <c r="AJ118" s="52">
        <f>+COUNT(G118,J118,M118,P118,S118,V118,Y118,AB118,AE118,AH118)</f>
        <v>1</v>
      </c>
      <c r="AK118" s="52">
        <f>IF(AJ118&lt;6,0,+SMALL(($G118,$J118,$M118,$P118,$S118,$V118,$Y118,$AB118,$AE118,$AH118),1))</f>
        <v>0</v>
      </c>
      <c r="AL118" s="52">
        <f>IF(AJ118&lt;7,0,+SMALL(($G118,$J118,$M118,$P118,$S118,$V118,$Y118,$AB118,$AE118,$AH118),2))</f>
        <v>0</v>
      </c>
      <c r="AM118" s="52">
        <f>IF(AJ118&lt;8,0,+SMALL(($G118,$J118,$M118,$P118,$S118,$V118,$Y118,$AB118,$AE118,$AH118),3))</f>
        <v>0</v>
      </c>
      <c r="AN118" s="52">
        <f>IF(AJ118&lt;9,0,+SMALL(($G118,$J118,$M118,$P118,$S118,$V118,$Y118,$AB118,$AE118,$AH118),4))</f>
        <v>0</v>
      </c>
      <c r="AO118" s="52">
        <f>AI118-AK118-AL118-AM118-AN118</f>
        <v>41</v>
      </c>
      <c r="AP118" s="20">
        <f>RANK(AO118,$AO$6:$AO$130,0)</f>
        <v>113</v>
      </c>
    </row>
    <row r="119" spans="1:47" ht="14.4">
      <c r="B119" s="48" t="s">
        <v>169</v>
      </c>
      <c r="C119" s="36"/>
      <c r="D119" s="76" t="s">
        <v>16</v>
      </c>
      <c r="E119" s="36">
        <f>IF(VLOOKUP($B119,'S 2 H BRUT'!$B$6:$E$130,4,FALSE)="","",(VLOOKUP($B119,'S 2 H BRUT'!$B$6:$E$130,4,FALSE)))</f>
        <v>9</v>
      </c>
      <c r="F119" s="36">
        <f>IF(VLOOKUP($B119,'S 2 H NET'!$B$6:E$130,4,FALSE)="","",(VLOOKUP($B119,'S 2 H NET'!$B$6:$E$130,4,FALSE)))</f>
        <v>32</v>
      </c>
      <c r="G119" s="51">
        <f>IF(F119="","",SUM(E119:F119))</f>
        <v>41</v>
      </c>
      <c r="H119" s="36" t="str">
        <f>IF(VLOOKUP($B119,'S 2 H BRUT'!$B$6:$F$130,5,FALSE)="","",(VLOOKUP($B119,'S 2 H BRUT'!$B$6:$F$130,5,FALSE)))</f>
        <v/>
      </c>
      <c r="I119" s="36" t="str">
        <f>IF(VLOOKUP($B119,'S 2 H NET'!$B$6:$F$130,5,FALSE)="","",(VLOOKUP($B119,'S 2 H NET'!$B$6:$F$130,5,FALSE)))</f>
        <v/>
      </c>
      <c r="J119" s="51" t="str">
        <f>IF(I119="","",SUM(H119:I119))</f>
        <v/>
      </c>
      <c r="K119" s="36" t="str">
        <f>IF(VLOOKUP($B119,'S 2 H BRUT'!$B$6:$G$130,6,FALSE)="","",(VLOOKUP($B119,'S 2 H BRUT'!$B$6:$G$130,6,FALSE)))</f>
        <v/>
      </c>
      <c r="L119" s="36" t="str">
        <f>IF(VLOOKUP($B119,'S 2 H NET'!$B$6:$G$130,6,FALSE)="","",(VLOOKUP($B119,'S 2 H NET'!$B$6:$G$130,6,FALSE)))</f>
        <v/>
      </c>
      <c r="M119" s="51" t="str">
        <f>IF(L119="","",SUM(K119:L119))</f>
        <v/>
      </c>
      <c r="N119" s="36" t="str">
        <f>IF(VLOOKUP($B119,'S 2 H BRUT'!$B$6:$H$130,7,FALSE)="","",(VLOOKUP($B119,'S 2 H BRUT'!$B$6:$H$130,7,FALSE)))</f>
        <v/>
      </c>
      <c r="O119" s="36" t="str">
        <f>IF(VLOOKUP($B119,'S 2 H NET'!$B$6:$H$130,7,FALSE)="","",(VLOOKUP($B119,'S 2 H NET'!$B$6:$H$130,7,FALSE)))</f>
        <v/>
      </c>
      <c r="P119" s="51" t="str">
        <f>IF(O119="","",SUM(N119:O119))</f>
        <v/>
      </c>
      <c r="Q119" s="36" t="str">
        <f>IF(VLOOKUP($B119,'S 2 H BRUT'!$B$6:$J$130,8,FALSE)="","",(VLOOKUP($B119,'S 2 H BRUT'!$B$6:$J$130,8,FALSE)))</f>
        <v/>
      </c>
      <c r="R119" s="36" t="str">
        <f>IF(VLOOKUP($B119,'S 2 H NET'!$B$6:$J$130,8,FALSE)="","",(VLOOKUP($B119,'S 2 H NET'!$B$6:$J$130,8,FALSE)))</f>
        <v/>
      </c>
      <c r="S119" s="51" t="str">
        <f>IF(R119="","",SUM(Q119:R119))</f>
        <v/>
      </c>
      <c r="T119" s="36" t="str">
        <f>IF(VLOOKUP($B119,'S 2 H BRUT'!$B$6:$J$130,9,FALSE)="","",(VLOOKUP($B119,'S 2 H BRUT'!$B$6:$J$130,9,FALSE)))</f>
        <v/>
      </c>
      <c r="U119" s="36" t="str">
        <f>IF(VLOOKUP($B119,'S 2 H NET'!$B$6:$J$130,9,FALSE)="","",(VLOOKUP($B119,'S 2 H NET'!$B$6:$J$130,9,FALSE)))</f>
        <v/>
      </c>
      <c r="V119" s="51" t="str">
        <f>IF(U119="","",SUM(T119:U119))</f>
        <v/>
      </c>
      <c r="W119" s="36" t="str">
        <f>IF(VLOOKUP($B119,'S 2 H BRUT'!$B$6:$M$130,10,FALSE)="","",(VLOOKUP($B119,'S 2 H BRUT'!$B$6:$M$130,10,FALSE)))</f>
        <v/>
      </c>
      <c r="X119" s="36" t="str">
        <f>IF(VLOOKUP($B119,'S 2 H NET'!$B$6:$M$130,10,FALSE)="","",(VLOOKUP($B119,'S 2 H NET'!$B$6:$M$130,10,FALSE)))</f>
        <v/>
      </c>
      <c r="Y119" s="51" t="str">
        <f>IF(X119="","",SUM(W119:X119))</f>
        <v/>
      </c>
      <c r="Z119" s="36" t="str">
        <f>IF(VLOOKUP($B119,'S 2 H BRUT'!$B$6:$L$130,11,FALSE)="","",(VLOOKUP($B119,'S 2 H BRUT'!$B$6:$L$130,11,FALSE)))</f>
        <v/>
      </c>
      <c r="AA119" s="36" t="str">
        <f>IF(VLOOKUP($B119,'S 2 H NET'!$B$6:$L$130,11,FALSE)="","",(VLOOKUP($B119,'S 2 H NET'!$B$6:$L$130,11,FALSE)))</f>
        <v/>
      </c>
      <c r="AB119" s="51" t="str">
        <f>IF(AA119="","",SUM(Z119:AA119))</f>
        <v/>
      </c>
      <c r="AC119" s="36" t="str">
        <f>IF(VLOOKUP($B119,'S 2 H BRUT'!$B$6:$M$130,12,FALSE)="","",(VLOOKUP($B119,'S 2 H BRUT'!$B$6:$M$130,12,FALSE)))</f>
        <v/>
      </c>
      <c r="AD119" s="36" t="str">
        <f>IF(VLOOKUP($B119,'S 2 H NET'!$B$6:$M$130,12,FALSE)="","",(VLOOKUP($B119,'S 2 H NET'!$B$6:$M$130,12,FALSE)))</f>
        <v/>
      </c>
      <c r="AE119" s="51" t="str">
        <f>IF(AD119="","",SUM(AC119:AD119))</f>
        <v/>
      </c>
      <c r="AF119" s="36" t="str">
        <f>IF(VLOOKUP($B119,'S 2 H BRUT'!$B$6:$N$130,13,FALSE)="","",(VLOOKUP($B119,'S 2 H BRUT'!$B$6:$N$130,13,FALSE)))</f>
        <v/>
      </c>
      <c r="AG119" s="36" t="str">
        <f>IF(VLOOKUP($B119,'S 2 H NET'!$B$6:$N$130,13,FALSE)="","",(VLOOKUP($B119,'S 2 H NET'!$B$6:$N$130,13,FALSE)))</f>
        <v/>
      </c>
      <c r="AH119" s="51" t="str">
        <f>IF(AG119="","",SUM(AF119:AG119))</f>
        <v/>
      </c>
      <c r="AI119" s="51">
        <f>SUM(G119,J119,M119,P119,S119,V119,Y119,AB119,AE119,AH119)</f>
        <v>41</v>
      </c>
      <c r="AJ119" s="52">
        <f>+COUNT(G119,J119,M119,P119,S119,V119,Y119,AB119,AE119,AH119)</f>
        <v>1</v>
      </c>
      <c r="AK119" s="52">
        <f>IF(AJ119&lt;6,0,+SMALL(($G119,$J119,$M119,$P119,$S119,$V119,$Y119,$AB119,$AE119,$AH119),1))</f>
        <v>0</v>
      </c>
      <c r="AL119" s="52">
        <f>IF(AJ119&lt;7,0,+SMALL(($G119,$J119,$M119,$P119,$S119,$V119,$Y119,$AB119,$AE119,$AH119),2))</f>
        <v>0</v>
      </c>
      <c r="AM119" s="52">
        <f>IF(AJ119&lt;8,0,+SMALL(($G119,$J119,$M119,$P119,$S119,$V119,$Y119,$AB119,$AE119,$AH119),3))</f>
        <v>0</v>
      </c>
      <c r="AN119" s="52">
        <f>IF(AJ119&lt;9,0,+SMALL(($G119,$J119,$M119,$P119,$S119,$V119,$Y119,$AB119,$AE119,$AH119),4))</f>
        <v>0</v>
      </c>
      <c r="AO119" s="52">
        <f>AI119-AK119-AL119-AM119-AN119</f>
        <v>41</v>
      </c>
      <c r="AP119" s="20">
        <f>RANK(AO119,$AO$6:$AO$130,0)</f>
        <v>113</v>
      </c>
    </row>
    <row r="120" spans="1:47" ht="14.4">
      <c r="B120" s="48" t="s">
        <v>83</v>
      </c>
      <c r="C120" s="36"/>
      <c r="D120" s="44" t="s">
        <v>5</v>
      </c>
      <c r="E120" s="36">
        <f>IF(VLOOKUP($B120,'S 2 H BRUT'!$B$6:$E$130,4,FALSE)="","",(VLOOKUP($B120,'S 2 H BRUT'!$B$6:$E$130,4,FALSE)))</f>
        <v>14</v>
      </c>
      <c r="F120" s="36">
        <f>IF(VLOOKUP($B120,'S 2 H NET'!$B$6:E$130,4,FALSE)="","",(VLOOKUP($B120,'S 2 H NET'!$B$6:$E$130,4,FALSE)))</f>
        <v>26</v>
      </c>
      <c r="G120" s="51">
        <f>IF(F120="","",SUM(E120:F120))</f>
        <v>40</v>
      </c>
      <c r="H120" s="36" t="str">
        <f>IF(VLOOKUP($B120,'S 2 H BRUT'!$B$6:$F$130,5,FALSE)="","",(VLOOKUP($B120,'S 2 H BRUT'!$B$6:$F$130,5,FALSE)))</f>
        <v/>
      </c>
      <c r="I120" s="36" t="str">
        <f>IF(VLOOKUP($B120,'S 2 H NET'!$B$6:$F$130,5,FALSE)="","",(VLOOKUP($B120,'S 2 H NET'!$B$6:$F$130,5,FALSE)))</f>
        <v/>
      </c>
      <c r="J120" s="51" t="str">
        <f>IF(I120="","",SUM(H120:I120))</f>
        <v/>
      </c>
      <c r="K120" s="36" t="str">
        <f>IF(VLOOKUP($B120,'S 2 H BRUT'!$B$6:$G$130,6,FALSE)="","",(VLOOKUP($B120,'S 2 H BRUT'!$B$6:$G$130,6,FALSE)))</f>
        <v/>
      </c>
      <c r="L120" s="36" t="str">
        <f>IF(VLOOKUP($B120,'S 2 H NET'!$B$6:$G$130,6,FALSE)="","",(VLOOKUP($B120,'S 2 H NET'!$B$6:$G$130,6,FALSE)))</f>
        <v/>
      </c>
      <c r="M120" s="51" t="str">
        <f>IF(L120="","",SUM(K120:L120))</f>
        <v/>
      </c>
      <c r="N120" s="36" t="str">
        <f>IF(VLOOKUP($B120,'S 2 H BRUT'!$B$6:$H$130,7,FALSE)="","",(VLOOKUP($B120,'S 2 H BRUT'!$B$6:$H$130,7,FALSE)))</f>
        <v/>
      </c>
      <c r="O120" s="36" t="str">
        <f>IF(VLOOKUP($B120,'S 2 H NET'!$B$6:$H$130,7,FALSE)="","",(VLOOKUP($B120,'S 2 H NET'!$B$6:$H$130,7,FALSE)))</f>
        <v/>
      </c>
      <c r="P120" s="51" t="str">
        <f>IF(O120="","",SUM(N120:O120))</f>
        <v/>
      </c>
      <c r="Q120" s="36" t="str">
        <f>IF(VLOOKUP($B120,'S 2 H BRUT'!$B$6:$J$130,8,FALSE)="","",(VLOOKUP($B120,'S 2 H BRUT'!$B$6:$J$130,8,FALSE)))</f>
        <v/>
      </c>
      <c r="R120" s="36" t="str">
        <f>IF(VLOOKUP($B120,'S 2 H NET'!$B$6:$J$130,8,FALSE)="","",(VLOOKUP($B120,'S 2 H NET'!$B$6:$J$130,8,FALSE)))</f>
        <v/>
      </c>
      <c r="S120" s="51" t="str">
        <f>IF(R120="","",SUM(Q120:R120))</f>
        <v/>
      </c>
      <c r="T120" s="36" t="str">
        <f>IF(VLOOKUP($B120,'S 2 H BRUT'!$B$6:$J$130,9,FALSE)="","",(VLOOKUP($B120,'S 2 H BRUT'!$B$6:$J$130,9,FALSE)))</f>
        <v/>
      </c>
      <c r="U120" s="36" t="str">
        <f>IF(VLOOKUP($B120,'S 2 H NET'!$B$6:$J$130,9,FALSE)="","",(VLOOKUP($B120,'S 2 H NET'!$B$6:$J$130,9,FALSE)))</f>
        <v/>
      </c>
      <c r="V120" s="51" t="str">
        <f>IF(U120="","",SUM(T120:U120))</f>
        <v/>
      </c>
      <c r="W120" s="36" t="str">
        <f>IF(VLOOKUP($B120,'S 2 H BRUT'!$B$6:$M$130,10,FALSE)="","",(VLOOKUP($B120,'S 2 H BRUT'!$B$6:$M$130,10,FALSE)))</f>
        <v/>
      </c>
      <c r="X120" s="36" t="str">
        <f>IF(VLOOKUP($B120,'S 2 H NET'!$B$6:$M$130,10,FALSE)="","",(VLOOKUP($B120,'S 2 H NET'!$B$6:$M$130,10,FALSE)))</f>
        <v/>
      </c>
      <c r="Y120" s="51" t="str">
        <f>IF(X120="","",SUM(W120:X120))</f>
        <v/>
      </c>
      <c r="Z120" s="36" t="str">
        <f>IF(VLOOKUP($B120,'S 2 H BRUT'!$B$6:$L$130,11,FALSE)="","",(VLOOKUP($B120,'S 2 H BRUT'!$B$6:$L$130,11,FALSE)))</f>
        <v/>
      </c>
      <c r="AA120" s="36" t="str">
        <f>IF(VLOOKUP($B120,'S 2 H NET'!$B$6:$L$130,11,FALSE)="","",(VLOOKUP($B120,'S 2 H NET'!$B$6:$L$130,11,FALSE)))</f>
        <v/>
      </c>
      <c r="AB120" s="51" t="str">
        <f>IF(AA120="","",SUM(Z120:AA120))</f>
        <v/>
      </c>
      <c r="AC120" s="36" t="str">
        <f>IF(VLOOKUP($B120,'S 2 H BRUT'!$B$6:$M$130,12,FALSE)="","",(VLOOKUP($B120,'S 2 H BRUT'!$B$6:$M$130,12,FALSE)))</f>
        <v/>
      </c>
      <c r="AD120" s="36" t="str">
        <f>IF(VLOOKUP($B120,'S 2 H NET'!$B$6:$M$130,12,FALSE)="","",(VLOOKUP($B120,'S 2 H NET'!$B$6:$M$130,12,FALSE)))</f>
        <v/>
      </c>
      <c r="AE120" s="51" t="str">
        <f>IF(AD120="","",SUM(AC120:AD120))</f>
        <v/>
      </c>
      <c r="AF120" s="36" t="str">
        <f>IF(VLOOKUP($B120,'S 2 H BRUT'!$B$6:$N$130,13,FALSE)="","",(VLOOKUP($B120,'S 2 H BRUT'!$B$6:$N$130,13,FALSE)))</f>
        <v/>
      </c>
      <c r="AG120" s="36" t="str">
        <f>IF(VLOOKUP($B120,'S 2 H NET'!$B$6:$N$130,13,FALSE)="","",(VLOOKUP($B120,'S 2 H NET'!$B$6:$N$130,13,FALSE)))</f>
        <v/>
      </c>
      <c r="AH120" s="51" t="str">
        <f>IF(AG120="","",SUM(AF120:AG120))</f>
        <v/>
      </c>
      <c r="AI120" s="51">
        <f>SUM(G120,J120,M120,P120,S120,V120,Y120,AB120,AE120,AH120)</f>
        <v>40</v>
      </c>
      <c r="AJ120" s="52">
        <f>+COUNT(G120,J120,M120,P120,S120,V120,Y120,AB120,AE120,AH120)</f>
        <v>1</v>
      </c>
      <c r="AK120" s="52">
        <f>IF(AJ120&lt;6,0,+SMALL(($G120,$J120,$M120,$P120,$S120,$V120,$Y120,$AB120,$AE120,$AH120),1))</f>
        <v>0</v>
      </c>
      <c r="AL120" s="52">
        <f>IF(AJ120&lt;7,0,+SMALL(($G120,$J120,$M120,$P120,$S120,$V120,$Y120,$AB120,$AE120,$AH120),2))</f>
        <v>0</v>
      </c>
      <c r="AM120" s="52">
        <f>IF(AJ120&lt;8,0,+SMALL(($G120,$J120,$M120,$P120,$S120,$V120,$Y120,$AB120,$AE120,$AH120),3))</f>
        <v>0</v>
      </c>
      <c r="AN120" s="52">
        <f>IF(AJ120&lt;9,0,+SMALL(($G120,$J120,$M120,$P120,$S120,$V120,$Y120,$AB120,$AE120,$AH120),4))</f>
        <v>0</v>
      </c>
      <c r="AO120" s="52">
        <f>AI120-AK120-AL120-AM120-AN120</f>
        <v>40</v>
      </c>
      <c r="AP120" s="20">
        <f>RANK(AO120,$AO$6:$AO$130,0)</f>
        <v>115</v>
      </c>
    </row>
    <row r="121" spans="1:47" ht="14.4">
      <c r="B121" s="48" t="s">
        <v>280</v>
      </c>
      <c r="C121" s="36"/>
      <c r="D121" s="86" t="s">
        <v>181</v>
      </c>
      <c r="E121" s="36">
        <f>IF(VLOOKUP($B121,'S 2 H BRUT'!$B$6:$E$130,4,FALSE)="","",(VLOOKUP($B121,'S 2 H BRUT'!$B$6:$E$130,4,FALSE)))</f>
        <v>12</v>
      </c>
      <c r="F121" s="36">
        <f>IF(VLOOKUP($B121,'S 2 H NET'!$B$6:E$130,4,FALSE)="","",(VLOOKUP($B121,'S 2 H NET'!$B$6:$E$130,4,FALSE)))</f>
        <v>27</v>
      </c>
      <c r="G121" s="51">
        <f>IF(F121="","",SUM(E121:F121))</f>
        <v>39</v>
      </c>
      <c r="H121" s="36" t="str">
        <f>IF(VLOOKUP($B121,'S 2 H BRUT'!$B$6:$F$130,5,FALSE)="","",(VLOOKUP($B121,'S 2 H BRUT'!$B$6:$F$130,5,FALSE)))</f>
        <v/>
      </c>
      <c r="I121" s="36" t="str">
        <f>IF(VLOOKUP($B121,'S 2 H NET'!$B$6:$F$130,5,FALSE)="","",(VLOOKUP($B121,'S 2 H NET'!$B$6:$F$130,5,FALSE)))</f>
        <v/>
      </c>
      <c r="J121" s="51" t="str">
        <f>IF(I121="","",SUM(H121:I121))</f>
        <v/>
      </c>
      <c r="K121" s="36" t="str">
        <f>IF(VLOOKUP($B121,'S 2 H BRUT'!$B$6:$G$130,6,FALSE)="","",(VLOOKUP($B121,'S 2 H BRUT'!$B$6:$G$130,6,FALSE)))</f>
        <v/>
      </c>
      <c r="L121" s="36" t="str">
        <f>IF(VLOOKUP($B121,'S 2 H NET'!$B$6:$G$130,6,FALSE)="","",(VLOOKUP($B121,'S 2 H NET'!$B$6:$G$130,6,FALSE)))</f>
        <v/>
      </c>
      <c r="M121" s="51" t="str">
        <f>IF(L121="","",SUM(K121:L121))</f>
        <v/>
      </c>
      <c r="N121" s="36" t="str">
        <f>IF(VLOOKUP($B121,'S 2 H BRUT'!$B$6:$H$130,7,FALSE)="","",(VLOOKUP($B121,'S 2 H BRUT'!$B$6:$H$130,7,FALSE)))</f>
        <v/>
      </c>
      <c r="O121" s="36" t="str">
        <f>IF(VLOOKUP($B121,'S 2 H NET'!$B$6:$H$130,7,FALSE)="","",(VLOOKUP($B121,'S 2 H NET'!$B$6:$H$130,7,FALSE)))</f>
        <v/>
      </c>
      <c r="P121" s="51" t="str">
        <f>IF(O121="","",SUM(N121:O121))</f>
        <v/>
      </c>
      <c r="Q121" s="36" t="str">
        <f>IF(VLOOKUP($B121,'S 2 H BRUT'!$B$6:$J$130,8,FALSE)="","",(VLOOKUP($B121,'S 2 H BRUT'!$B$6:$J$130,8,FALSE)))</f>
        <v/>
      </c>
      <c r="R121" s="36" t="str">
        <f>IF(VLOOKUP($B121,'S 2 H NET'!$B$6:$J$130,8,FALSE)="","",(VLOOKUP($B121,'S 2 H NET'!$B$6:$J$130,8,FALSE)))</f>
        <v/>
      </c>
      <c r="S121" s="51" t="str">
        <f>IF(R121="","",SUM(Q121:R121))</f>
        <v/>
      </c>
      <c r="T121" s="36" t="str">
        <f>IF(VLOOKUP($B121,'S 2 H BRUT'!$B$6:$J$130,9,FALSE)="","",(VLOOKUP($B121,'S 2 H BRUT'!$B$6:$J$130,9,FALSE)))</f>
        <v/>
      </c>
      <c r="U121" s="36" t="str">
        <f>IF(VLOOKUP($B121,'S 2 H NET'!$B$6:$J$130,9,FALSE)="","",(VLOOKUP($B121,'S 2 H NET'!$B$6:$J$130,9,FALSE)))</f>
        <v/>
      </c>
      <c r="V121" s="51" t="str">
        <f>IF(U121="","",SUM(T121:U121))</f>
        <v/>
      </c>
      <c r="W121" s="36" t="str">
        <f>IF(VLOOKUP($B121,'S 2 H BRUT'!$B$6:$M$130,10,FALSE)="","",(VLOOKUP($B121,'S 2 H BRUT'!$B$6:$M$130,10,FALSE)))</f>
        <v/>
      </c>
      <c r="X121" s="36" t="str">
        <f>IF(VLOOKUP($B121,'S 2 H NET'!$B$6:$M$130,10,FALSE)="","",(VLOOKUP($B121,'S 2 H NET'!$B$6:$M$130,10,FALSE)))</f>
        <v/>
      </c>
      <c r="Y121" s="51" t="str">
        <f>IF(X121="","",SUM(W121:X121))</f>
        <v/>
      </c>
      <c r="Z121" s="36" t="str">
        <f>IF(VLOOKUP($B121,'S 2 H BRUT'!$B$6:$L$130,11,FALSE)="","",(VLOOKUP($B121,'S 2 H BRUT'!$B$6:$L$130,11,FALSE)))</f>
        <v/>
      </c>
      <c r="AA121" s="36" t="str">
        <f>IF(VLOOKUP($B121,'S 2 H NET'!$B$6:$L$130,11,FALSE)="","",(VLOOKUP($B121,'S 2 H NET'!$B$6:$L$130,11,FALSE)))</f>
        <v/>
      </c>
      <c r="AB121" s="51" t="str">
        <f>IF(AA121="","",SUM(Z121:AA121))</f>
        <v/>
      </c>
      <c r="AC121" s="36" t="str">
        <f>IF(VLOOKUP($B121,'S 2 H BRUT'!$B$6:$M$130,12,FALSE)="","",(VLOOKUP($B121,'S 2 H BRUT'!$B$6:$M$130,12,FALSE)))</f>
        <v/>
      </c>
      <c r="AD121" s="36" t="str">
        <f>IF(VLOOKUP($B121,'S 2 H NET'!$B$6:$M$130,12,FALSE)="","",(VLOOKUP($B121,'S 2 H NET'!$B$6:$M$130,12,FALSE)))</f>
        <v/>
      </c>
      <c r="AE121" s="51" t="str">
        <f>IF(AD121="","",SUM(AC121:AD121))</f>
        <v/>
      </c>
      <c r="AF121" s="36" t="str">
        <f>IF(VLOOKUP($B121,'S 2 H BRUT'!$B$6:$N$130,13,FALSE)="","",(VLOOKUP($B121,'S 2 H BRUT'!$B$6:$N$130,13,FALSE)))</f>
        <v/>
      </c>
      <c r="AG121" s="36" t="str">
        <f>IF(VLOOKUP($B121,'S 2 H NET'!$B$6:$N$130,13,FALSE)="","",(VLOOKUP($B121,'S 2 H NET'!$B$6:$N$130,13,FALSE)))</f>
        <v/>
      </c>
      <c r="AH121" s="51" t="str">
        <f>IF(AG121="","",SUM(AF121:AG121))</f>
        <v/>
      </c>
      <c r="AI121" s="51">
        <f>SUM(G121,J121,M121,P121,S121,V121,Y121,AB121,AE121,AH121)</f>
        <v>39</v>
      </c>
      <c r="AJ121" s="52">
        <f>+COUNT(G121,J121,M121,P121,S121,V121,Y121,AB121,AE121,AH121)</f>
        <v>1</v>
      </c>
      <c r="AK121" s="52">
        <f>IF(AJ121&lt;6,0,+SMALL(($G121,$J121,$M121,$P121,$S121,$V121,$Y121,$AB121,$AE121,$AH121),1))</f>
        <v>0</v>
      </c>
      <c r="AL121" s="52">
        <f>IF(AJ121&lt;7,0,+SMALL(($G121,$J121,$M121,$P121,$S121,$V121,$Y121,$AB121,$AE121,$AH121),2))</f>
        <v>0</v>
      </c>
      <c r="AM121" s="52">
        <f>IF(AJ121&lt;8,0,+SMALL(($G121,$J121,$M121,$P121,$S121,$V121,$Y121,$AB121,$AE121,$AH121),3))</f>
        <v>0</v>
      </c>
      <c r="AN121" s="52">
        <f>IF(AJ121&lt;9,0,+SMALL(($G121,$J121,$M121,$P121,$S121,$V121,$Y121,$AB121,$AE121,$AH121),4))</f>
        <v>0</v>
      </c>
      <c r="AO121" s="52">
        <f>AI121-AK121-AL121-AM121-AN121</f>
        <v>39</v>
      </c>
      <c r="AP121" s="20">
        <f>RANK(AO121,$AO$6:$AO$130,0)</f>
        <v>116</v>
      </c>
    </row>
    <row r="122" spans="1:47" ht="14.4">
      <c r="B122" s="48" t="s">
        <v>276</v>
      </c>
      <c r="C122" s="36"/>
      <c r="D122" s="45" t="s">
        <v>8</v>
      </c>
      <c r="E122" s="36">
        <f>IF(VLOOKUP($B122,'S 2 H BRUT'!$B$6:$E$130,4,FALSE)="","",(VLOOKUP($B122,'S 2 H BRUT'!$B$6:$E$130,4,FALSE)))</f>
        <v>7</v>
      </c>
      <c r="F122" s="36">
        <f>IF(VLOOKUP($B122,'S 2 H NET'!$B$6:E$130,4,FALSE)="","",(VLOOKUP($B122,'S 2 H NET'!$B$6:$E$130,4,FALSE)))</f>
        <v>32</v>
      </c>
      <c r="G122" s="51">
        <f>IF(F122="","",SUM(E122:F122))</f>
        <v>39</v>
      </c>
      <c r="H122" s="36" t="str">
        <f>IF(VLOOKUP($B122,'S 2 H BRUT'!$B$6:$F$130,5,FALSE)="","",(VLOOKUP($B122,'S 2 H BRUT'!$B$6:$F$130,5,FALSE)))</f>
        <v/>
      </c>
      <c r="I122" s="36" t="str">
        <f>IF(VLOOKUP($B122,'S 2 H NET'!$B$6:$F$130,5,FALSE)="","",(VLOOKUP($B122,'S 2 H NET'!$B$6:$F$130,5,FALSE)))</f>
        <v/>
      </c>
      <c r="J122" s="51" t="str">
        <f>IF(I122="","",SUM(H122:I122))</f>
        <v/>
      </c>
      <c r="K122" s="36" t="str">
        <f>IF(VLOOKUP($B122,'S 2 H BRUT'!$B$6:$G$130,6,FALSE)="","",(VLOOKUP($B122,'S 2 H BRUT'!$B$6:$G$130,6,FALSE)))</f>
        <v/>
      </c>
      <c r="L122" s="36" t="str">
        <f>IF(VLOOKUP($B122,'S 2 H NET'!$B$6:$G$130,6,FALSE)="","",(VLOOKUP($B122,'S 2 H NET'!$B$6:$G$130,6,FALSE)))</f>
        <v/>
      </c>
      <c r="M122" s="51" t="str">
        <f>IF(L122="","",SUM(K122:L122))</f>
        <v/>
      </c>
      <c r="N122" s="36" t="str">
        <f>IF(VLOOKUP($B122,'S 2 H BRUT'!$B$6:$H$130,7,FALSE)="","",(VLOOKUP($B122,'S 2 H BRUT'!$B$6:$H$130,7,FALSE)))</f>
        <v/>
      </c>
      <c r="O122" s="36" t="str">
        <f>IF(VLOOKUP($B122,'S 2 H NET'!$B$6:$H$130,7,FALSE)="","",(VLOOKUP($B122,'S 2 H NET'!$B$6:$H$130,7,FALSE)))</f>
        <v/>
      </c>
      <c r="P122" s="51" t="str">
        <f>IF(O122="","",SUM(N122:O122))</f>
        <v/>
      </c>
      <c r="Q122" s="36" t="str">
        <f>IF(VLOOKUP($B122,'S 2 H BRUT'!$B$6:$J$130,8,FALSE)="","",(VLOOKUP($B122,'S 2 H BRUT'!$B$6:$J$130,8,FALSE)))</f>
        <v/>
      </c>
      <c r="R122" s="36" t="str">
        <f>IF(VLOOKUP($B122,'S 2 H NET'!$B$6:$J$130,8,FALSE)="","",(VLOOKUP($B122,'S 2 H NET'!$B$6:$J$130,8,FALSE)))</f>
        <v/>
      </c>
      <c r="S122" s="51" t="str">
        <f>IF(R122="","",SUM(Q122:R122))</f>
        <v/>
      </c>
      <c r="T122" s="36" t="str">
        <f>IF(VLOOKUP($B122,'S 2 H BRUT'!$B$6:$J$130,9,FALSE)="","",(VLOOKUP($B122,'S 2 H BRUT'!$B$6:$J$130,9,FALSE)))</f>
        <v/>
      </c>
      <c r="U122" s="36" t="str">
        <f>IF(VLOOKUP($B122,'S 2 H NET'!$B$6:$J$130,9,FALSE)="","",(VLOOKUP($B122,'S 2 H NET'!$B$6:$J$130,9,FALSE)))</f>
        <v/>
      </c>
      <c r="V122" s="51" t="str">
        <f>IF(U122="","",SUM(T122:U122))</f>
        <v/>
      </c>
      <c r="W122" s="36" t="str">
        <f>IF(VLOOKUP($B122,'S 2 H BRUT'!$B$6:$M$130,10,FALSE)="","",(VLOOKUP($B122,'S 2 H BRUT'!$B$6:$M$130,10,FALSE)))</f>
        <v/>
      </c>
      <c r="X122" s="36" t="str">
        <f>IF(VLOOKUP($B122,'S 2 H NET'!$B$6:$M$130,10,FALSE)="","",(VLOOKUP($B122,'S 2 H NET'!$B$6:$M$130,10,FALSE)))</f>
        <v/>
      </c>
      <c r="Y122" s="51" t="str">
        <f>IF(X122="","",SUM(W122:X122))</f>
        <v/>
      </c>
      <c r="Z122" s="36" t="str">
        <f>IF(VLOOKUP($B122,'S 2 H BRUT'!$B$6:$L$130,11,FALSE)="","",(VLOOKUP($B122,'S 2 H BRUT'!$B$6:$L$130,11,FALSE)))</f>
        <v/>
      </c>
      <c r="AA122" s="36" t="str">
        <f>IF(VLOOKUP($B122,'S 2 H NET'!$B$6:$L$130,11,FALSE)="","",(VLOOKUP($B122,'S 2 H NET'!$B$6:$L$130,11,FALSE)))</f>
        <v/>
      </c>
      <c r="AB122" s="51" t="str">
        <f>IF(AA122="","",SUM(Z122:AA122))</f>
        <v/>
      </c>
      <c r="AC122" s="36" t="str">
        <f>IF(VLOOKUP($B122,'S 2 H BRUT'!$B$6:$M$130,12,FALSE)="","",(VLOOKUP($B122,'S 2 H BRUT'!$B$6:$M$130,12,FALSE)))</f>
        <v/>
      </c>
      <c r="AD122" s="36" t="str">
        <f>IF(VLOOKUP($B122,'S 2 H NET'!$B$6:$M$130,12,FALSE)="","",(VLOOKUP($B122,'S 2 H NET'!$B$6:$M$130,12,FALSE)))</f>
        <v/>
      </c>
      <c r="AE122" s="51" t="str">
        <f>IF(AD122="","",SUM(AC122:AD122))</f>
        <v/>
      </c>
      <c r="AF122" s="36" t="str">
        <f>IF(VLOOKUP($B122,'S 2 H BRUT'!$B$6:$N$130,13,FALSE)="","",(VLOOKUP($B122,'S 2 H BRUT'!$B$6:$N$130,13,FALSE)))</f>
        <v/>
      </c>
      <c r="AG122" s="36" t="str">
        <f>IF(VLOOKUP($B122,'S 2 H NET'!$B$6:$N$130,13,FALSE)="","",(VLOOKUP($B122,'S 2 H NET'!$B$6:$N$130,13,FALSE)))</f>
        <v/>
      </c>
      <c r="AH122" s="51" t="str">
        <f>IF(AG122="","",SUM(AF122:AG122))</f>
        <v/>
      </c>
      <c r="AI122" s="51">
        <f>SUM(G122,J122,M122,P122,S122,V122,Y122,AB122,AE122,AH122)</f>
        <v>39</v>
      </c>
      <c r="AJ122" s="52">
        <f>+COUNT(G122,J122,M122,P122,S122,V122,Y122,AB122,AE122,AH122)</f>
        <v>1</v>
      </c>
      <c r="AK122" s="52">
        <f>IF(AJ122&lt;6,0,+SMALL(($G122,$J122,$M122,$P122,$S122,$V122,$Y122,$AB122,$AE122,$AH122),1))</f>
        <v>0</v>
      </c>
      <c r="AL122" s="52">
        <f>IF(AJ122&lt;7,0,+SMALL(($G122,$J122,$M122,$P122,$S122,$V122,$Y122,$AB122,$AE122,$AH122),2))</f>
        <v>0</v>
      </c>
      <c r="AM122" s="52">
        <f>IF(AJ122&lt;8,0,+SMALL(($G122,$J122,$M122,$P122,$S122,$V122,$Y122,$AB122,$AE122,$AH122),3))</f>
        <v>0</v>
      </c>
      <c r="AN122" s="52">
        <f>IF(AJ122&lt;9,0,+SMALL(($G122,$J122,$M122,$P122,$S122,$V122,$Y122,$AB122,$AE122,$AH122),4))</f>
        <v>0</v>
      </c>
      <c r="AO122" s="52">
        <f>AI122-AK122-AL122-AM122-AN122</f>
        <v>39</v>
      </c>
      <c r="AP122" s="20">
        <f>RANK(AO122,$AO$6:$AO$130,0)</f>
        <v>116</v>
      </c>
    </row>
    <row r="123" spans="1:47" ht="14.4">
      <c r="B123" s="48" t="s">
        <v>180</v>
      </c>
      <c r="C123" s="49"/>
      <c r="D123" s="54" t="s">
        <v>48</v>
      </c>
      <c r="E123" s="36">
        <f>IF(VLOOKUP($B123,'S 2 H BRUT'!$B$6:$E$130,4,FALSE)="","",(VLOOKUP($B123,'S 2 H BRUT'!$B$6:$E$130,4,FALSE)))</f>
        <v>6</v>
      </c>
      <c r="F123" s="36">
        <f>IF(VLOOKUP($B123,'S 2 H NET'!$B$6:E$130,4,FALSE)="","",(VLOOKUP($B123,'S 2 H NET'!$B$6:$E$130,4,FALSE)))</f>
        <v>32</v>
      </c>
      <c r="G123" s="51">
        <f>IF(F123="","",SUM(E123:F123))</f>
        <v>38</v>
      </c>
      <c r="H123" s="36" t="str">
        <f>IF(VLOOKUP($B123,'S 2 H BRUT'!$B$6:$F$130,5,FALSE)="","",(VLOOKUP($B123,'S 2 H BRUT'!$B$6:$F$130,5,FALSE)))</f>
        <v/>
      </c>
      <c r="I123" s="36" t="str">
        <f>IF(VLOOKUP($B123,'S 2 H NET'!$B$6:$F$130,5,FALSE)="","",(VLOOKUP($B123,'S 2 H NET'!$B$6:$F$130,5,FALSE)))</f>
        <v/>
      </c>
      <c r="J123" s="51" t="str">
        <f>IF(I123="","",SUM(H123:I123))</f>
        <v/>
      </c>
      <c r="K123" s="36" t="str">
        <f>IF(VLOOKUP($B123,'S 2 H BRUT'!$B$6:$G$130,6,FALSE)="","",(VLOOKUP($B123,'S 2 H BRUT'!$B$6:$G$130,6,FALSE)))</f>
        <v/>
      </c>
      <c r="L123" s="36" t="str">
        <f>IF(VLOOKUP($B123,'S 2 H NET'!$B$6:$G$130,6,FALSE)="","",(VLOOKUP($B123,'S 2 H NET'!$B$6:$G$130,6,FALSE)))</f>
        <v/>
      </c>
      <c r="M123" s="51" t="str">
        <f>IF(L123="","",SUM(K123:L123))</f>
        <v/>
      </c>
      <c r="N123" s="36" t="str">
        <f>IF(VLOOKUP($B123,'S 2 H BRUT'!$B$6:$H$130,7,FALSE)="","",(VLOOKUP($B123,'S 2 H BRUT'!$B$6:$H$130,7,FALSE)))</f>
        <v/>
      </c>
      <c r="O123" s="36" t="str">
        <f>IF(VLOOKUP($B123,'S 2 H NET'!$B$6:$H$130,7,FALSE)="","",(VLOOKUP($B123,'S 2 H NET'!$B$6:$H$130,7,FALSE)))</f>
        <v/>
      </c>
      <c r="P123" s="51" t="str">
        <f>IF(O123="","",SUM(N123:O123))</f>
        <v/>
      </c>
      <c r="Q123" s="36" t="str">
        <f>IF(VLOOKUP($B123,'S 2 H BRUT'!$B$6:$J$130,8,FALSE)="","",(VLOOKUP($B123,'S 2 H BRUT'!$B$6:$J$130,8,FALSE)))</f>
        <v/>
      </c>
      <c r="R123" s="36" t="str">
        <f>IF(VLOOKUP($B123,'S 2 H NET'!$B$6:$J$130,8,FALSE)="","",(VLOOKUP($B123,'S 2 H NET'!$B$6:$J$130,8,FALSE)))</f>
        <v/>
      </c>
      <c r="S123" s="51" t="str">
        <f>IF(R123="","",SUM(Q123:R123))</f>
        <v/>
      </c>
      <c r="T123" s="36" t="str">
        <f>IF(VLOOKUP($B123,'S 2 H BRUT'!$B$6:$J$130,9,FALSE)="","",(VLOOKUP($B123,'S 2 H BRUT'!$B$6:$J$130,9,FALSE)))</f>
        <v/>
      </c>
      <c r="U123" s="36" t="str">
        <f>IF(VLOOKUP($B123,'S 2 H NET'!$B$6:$J$130,9,FALSE)="","",(VLOOKUP($B123,'S 2 H NET'!$B$6:$J$130,9,FALSE)))</f>
        <v/>
      </c>
      <c r="V123" s="51" t="str">
        <f>IF(U123="","",SUM(T123:U123))</f>
        <v/>
      </c>
      <c r="W123" s="36" t="str">
        <f>IF(VLOOKUP($B123,'S 2 H BRUT'!$B$6:$M$130,10,FALSE)="","",(VLOOKUP($B123,'S 2 H BRUT'!$B$6:$M$130,10,FALSE)))</f>
        <v/>
      </c>
      <c r="X123" s="36" t="str">
        <f>IF(VLOOKUP($B123,'S 2 H NET'!$B$6:$M$130,10,FALSE)="","",(VLOOKUP($B123,'S 2 H NET'!$B$6:$M$130,10,FALSE)))</f>
        <v/>
      </c>
      <c r="Y123" s="51" t="str">
        <f>IF(X123="","",SUM(W123:X123))</f>
        <v/>
      </c>
      <c r="Z123" s="36" t="str">
        <f>IF(VLOOKUP($B123,'S 2 H BRUT'!$B$6:$L$130,11,FALSE)="","",(VLOOKUP($B123,'S 2 H BRUT'!$B$6:$L$130,11,FALSE)))</f>
        <v/>
      </c>
      <c r="AA123" s="36" t="str">
        <f>IF(VLOOKUP($B123,'S 2 H NET'!$B$6:$L$130,11,FALSE)="","",(VLOOKUP($B123,'S 2 H NET'!$B$6:$L$130,11,FALSE)))</f>
        <v/>
      </c>
      <c r="AB123" s="51" t="str">
        <f>IF(AA123="","",SUM(Z123:AA123))</f>
        <v/>
      </c>
      <c r="AC123" s="36" t="str">
        <f>IF(VLOOKUP($B123,'S 2 H BRUT'!$B$6:$M$130,12,FALSE)="","",(VLOOKUP($B123,'S 2 H BRUT'!$B$6:$M$130,12,FALSE)))</f>
        <v/>
      </c>
      <c r="AD123" s="36" t="str">
        <f>IF(VLOOKUP($B123,'S 2 H NET'!$B$6:$M$130,12,FALSE)="","",(VLOOKUP($B123,'S 2 H NET'!$B$6:$M$130,12,FALSE)))</f>
        <v/>
      </c>
      <c r="AE123" s="51" t="str">
        <f>IF(AD123="","",SUM(AC123:AD123))</f>
        <v/>
      </c>
      <c r="AF123" s="36" t="str">
        <f>IF(VLOOKUP($B123,'S 2 H BRUT'!$B$6:$N$130,13,FALSE)="","",(VLOOKUP($B123,'S 2 H BRUT'!$B$6:$N$130,13,FALSE)))</f>
        <v/>
      </c>
      <c r="AG123" s="36" t="str">
        <f>IF(VLOOKUP($B123,'S 2 H NET'!$B$6:$N$130,13,FALSE)="","",(VLOOKUP($B123,'S 2 H NET'!$B$6:$N$130,13,FALSE)))</f>
        <v/>
      </c>
      <c r="AH123" s="51" t="str">
        <f>IF(AG123="","",SUM(AF123:AG123))</f>
        <v/>
      </c>
      <c r="AI123" s="51">
        <f>SUM(G123,J123,M123,P123,S123,V123,Y123,AB123,AE123,AH123)</f>
        <v>38</v>
      </c>
      <c r="AJ123" s="52">
        <f>+COUNT(G123,J123,M123,P123,S123,V123,Y123,AB123,AE123,AH123)</f>
        <v>1</v>
      </c>
      <c r="AK123" s="52">
        <f>IF(AJ123&lt;6,0,+SMALL(($G123,$J123,$M123,$P123,$S123,$V123,$Y123,$AB123,$AE123,$AH123),1))</f>
        <v>0</v>
      </c>
      <c r="AL123" s="52">
        <f>IF(AJ123&lt;7,0,+SMALL(($G123,$J123,$M123,$P123,$S123,$V123,$Y123,$AB123,$AE123,$AH123),2))</f>
        <v>0</v>
      </c>
      <c r="AM123" s="52">
        <f>IF(AJ123&lt;8,0,+SMALL(($G123,$J123,$M123,$P123,$S123,$V123,$Y123,$AB123,$AE123,$AH123),3))</f>
        <v>0</v>
      </c>
      <c r="AN123" s="52">
        <f>IF(AJ123&lt;9,0,+SMALL(($G123,$J123,$M123,$P123,$S123,$V123,$Y123,$AB123,$AE123,$AH123),4))</f>
        <v>0</v>
      </c>
      <c r="AO123" s="52">
        <f>AI123-AK123-AL123-AM123-AN123</f>
        <v>38</v>
      </c>
      <c r="AP123" s="20">
        <f>RANK(AO123,$AO$6:$AO$130,0)</f>
        <v>118</v>
      </c>
    </row>
    <row r="124" spans="1:47" ht="14.4">
      <c r="B124" s="48" t="s">
        <v>309</v>
      </c>
      <c r="C124" s="49"/>
      <c r="D124" s="77" t="s">
        <v>16</v>
      </c>
      <c r="E124" s="36" t="str">
        <f>IF(VLOOKUP($B124,'S 2 H BRUT'!$B$6:$E$130,4,FALSE)="","",(VLOOKUP($B124,'S 2 H BRUT'!$B$6:$E$130,4,FALSE)))</f>
        <v/>
      </c>
      <c r="F124" s="36" t="str">
        <f>IF(VLOOKUP($B124,'S 2 H NET'!$B$6:E$130,4,FALSE)="","",(VLOOKUP($B124,'S 2 H NET'!$B$6:$E$130,4,FALSE)))</f>
        <v/>
      </c>
      <c r="G124" s="51" t="str">
        <f>IF(F124="","",SUM(E124:F124))</f>
        <v/>
      </c>
      <c r="H124" s="36" t="str">
        <f>IF(VLOOKUP($B124,'S 2 H BRUT'!$B$6:$F$130,5,FALSE)="","",(VLOOKUP($B124,'S 2 H BRUT'!$B$6:$F$130,5,FALSE)))</f>
        <v/>
      </c>
      <c r="I124" s="36" t="str">
        <f>IF(VLOOKUP($B124,'S 2 H NET'!$B$6:$F$130,5,FALSE)="","",(VLOOKUP($B124,'S 2 H NET'!$B$6:$F$130,5,FALSE)))</f>
        <v/>
      </c>
      <c r="J124" s="51" t="str">
        <f>IF(I124="","",SUM(H124:I124))</f>
        <v/>
      </c>
      <c r="K124" s="36">
        <f>IF(VLOOKUP($B124,'S 2 H BRUT'!$B$6:$G$130,6,FALSE)="","",(VLOOKUP($B124,'S 2 H BRUT'!$B$6:$G$130,6,FALSE)))</f>
        <v>8</v>
      </c>
      <c r="L124" s="36">
        <f>IF(VLOOKUP($B124,'S 2 H NET'!$B$6:$G$130,6,FALSE)="","",(VLOOKUP($B124,'S 2 H NET'!$B$6:$G$130,6,FALSE)))</f>
        <v>22</v>
      </c>
      <c r="M124" s="51">
        <f>IF(L124="","",SUM(K124:L124))</f>
        <v>30</v>
      </c>
      <c r="N124" s="36" t="str">
        <f>IF(VLOOKUP($B124,'S 2 H BRUT'!$B$6:$H$130,7,FALSE)="","",(VLOOKUP($B124,'S 2 H BRUT'!$B$6:$H$130,7,FALSE)))</f>
        <v/>
      </c>
      <c r="O124" s="36" t="str">
        <f>IF(VLOOKUP($B124,'S 2 H NET'!$B$6:$H$130,7,FALSE)="","",(VLOOKUP($B124,'S 2 H NET'!$B$6:$H$130,7,FALSE)))</f>
        <v/>
      </c>
      <c r="P124" s="51" t="str">
        <f>IF(O124="","",SUM(N124:O124))</f>
        <v/>
      </c>
      <c r="Q124" s="36" t="str">
        <f>IF(VLOOKUP($B124,'S 2 H BRUT'!$B$6:$J$130,8,FALSE)="","",(VLOOKUP($B124,'S 2 H BRUT'!$B$6:$J$130,8,FALSE)))</f>
        <v/>
      </c>
      <c r="R124" s="36" t="str">
        <f>IF(VLOOKUP($B124,'S 2 H NET'!$B$6:$J$130,8,FALSE)="","",(VLOOKUP($B124,'S 2 H NET'!$B$6:$J$130,8,FALSE)))</f>
        <v/>
      </c>
      <c r="S124" s="51" t="str">
        <f>IF(R124="","",SUM(Q124:R124))</f>
        <v/>
      </c>
      <c r="T124" s="36" t="str">
        <f>IF(VLOOKUP($B124,'S 2 H BRUT'!$B$6:$J$130,9,FALSE)="","",(VLOOKUP($B124,'S 2 H BRUT'!$B$6:$J$130,9,FALSE)))</f>
        <v/>
      </c>
      <c r="U124" s="36" t="str">
        <f>IF(VLOOKUP($B124,'S 2 H NET'!$B$6:$J$130,9,FALSE)="","",(VLOOKUP($B124,'S 2 H NET'!$B$6:$J$130,9,FALSE)))</f>
        <v/>
      </c>
      <c r="V124" s="51" t="str">
        <f>IF(U124="","",SUM(T124:U124))</f>
        <v/>
      </c>
      <c r="W124" s="36" t="str">
        <f>IF(VLOOKUP($B124,'S 2 H BRUT'!$B$6:$M$130,10,FALSE)="","",(VLOOKUP($B124,'S 2 H BRUT'!$B$6:$M$130,10,FALSE)))</f>
        <v/>
      </c>
      <c r="X124" s="36" t="str">
        <f>IF(VLOOKUP($B124,'S 2 H NET'!$B$6:$M$130,10,FALSE)="","",(VLOOKUP($B124,'S 2 H NET'!$B$6:$M$130,10,FALSE)))</f>
        <v/>
      </c>
      <c r="Y124" s="51" t="str">
        <f>IF(X124="","",SUM(W124:X124))</f>
        <v/>
      </c>
      <c r="Z124" s="36" t="str">
        <f>IF(VLOOKUP($B124,'S 2 H BRUT'!$B$6:$L$130,11,FALSE)="","",(VLOOKUP($B124,'S 2 H BRUT'!$B$6:$L$130,11,FALSE)))</f>
        <v/>
      </c>
      <c r="AA124" s="36" t="str">
        <f>IF(VLOOKUP($B124,'S 2 H NET'!$B$6:$L$130,11,FALSE)="","",(VLOOKUP($B124,'S 2 H NET'!$B$6:$L$130,11,FALSE)))</f>
        <v/>
      </c>
      <c r="AB124" s="51" t="str">
        <f>IF(AA124="","",SUM(Z124:AA124))</f>
        <v/>
      </c>
      <c r="AC124" s="36" t="str">
        <f>IF(VLOOKUP($B124,'S 2 H BRUT'!$B$6:$M$130,12,FALSE)="","",(VLOOKUP($B124,'S 2 H BRUT'!$B$6:$M$130,12,FALSE)))</f>
        <v/>
      </c>
      <c r="AD124" s="36" t="str">
        <f>IF(VLOOKUP($B124,'S 2 H NET'!$B$6:$M$130,12,FALSE)="","",(VLOOKUP($B124,'S 2 H NET'!$B$6:$M$130,12,FALSE)))</f>
        <v/>
      </c>
      <c r="AE124" s="51" t="str">
        <f>IF(AD124="","",SUM(AC124:AD124))</f>
        <v/>
      </c>
      <c r="AF124" s="36" t="str">
        <f>IF(VLOOKUP($B124,'S 2 H BRUT'!$B$6:$N$130,13,FALSE)="","",(VLOOKUP($B124,'S 2 H BRUT'!$B$6:$N$130,13,FALSE)))</f>
        <v/>
      </c>
      <c r="AG124" s="36" t="str">
        <f>IF(VLOOKUP($B124,'S 2 H NET'!$B$6:$N$130,13,FALSE)="","",(VLOOKUP($B124,'S 2 H NET'!$B$6:$N$130,13,FALSE)))</f>
        <v/>
      </c>
      <c r="AH124" s="51" t="str">
        <f>IF(AG124="","",SUM(AF124:AG124))</f>
        <v/>
      </c>
      <c r="AI124" s="51">
        <f>SUM(G124,J124,M124,P124,S124,V124,Y124,AB124,AE124,AH124)</f>
        <v>30</v>
      </c>
      <c r="AJ124" s="52">
        <f>+COUNT(G124,J124,M124,P124,S124,V124,Y124,AB124,AE124,AH124)</f>
        <v>1</v>
      </c>
      <c r="AK124" s="52">
        <f>IF(AJ124&lt;6,0,+SMALL(($G124,$J124,$M124,$P124,$S124,$V124,$Y124,$AB124,$AE124,$AH124),1))</f>
        <v>0</v>
      </c>
      <c r="AL124" s="52">
        <f>IF(AJ124&lt;7,0,+SMALL(($G124,$J124,$M124,$P124,$S124,$V124,$Y124,$AB124,$AE124,$AH124),2))</f>
        <v>0</v>
      </c>
      <c r="AM124" s="52">
        <f>IF(AJ124&lt;8,0,+SMALL(($G124,$J124,$M124,$P124,$S124,$V124,$Y124,$AB124,$AE124,$AH124),3))</f>
        <v>0</v>
      </c>
      <c r="AN124" s="52">
        <f>IF(AJ124&lt;9,0,+SMALL(($G124,$J124,$M124,$P124,$S124,$V124,$Y124,$AB124,$AE124,$AH124),4))</f>
        <v>0</v>
      </c>
      <c r="AO124" s="52">
        <f>AI124-AK124-AL124-AM124-AN124</f>
        <v>30</v>
      </c>
      <c r="AP124" s="20">
        <f>RANK(AO124,$AO$6:$AO$130,0)</f>
        <v>119</v>
      </c>
    </row>
    <row r="125" spans="1:47" ht="14.4">
      <c r="B125" s="129" t="s">
        <v>308</v>
      </c>
      <c r="C125" s="36"/>
      <c r="D125" s="45" t="s">
        <v>8</v>
      </c>
      <c r="E125" s="36" t="str">
        <f>IF(VLOOKUP($B125,'S 2 H BRUT'!$B$6:$E$130,4,FALSE)="","",(VLOOKUP($B125,'S 2 H BRUT'!$B$6:$E$130,4,FALSE)))</f>
        <v/>
      </c>
      <c r="F125" s="36" t="str">
        <f>IF(VLOOKUP($B125,'S 2 H NET'!$B$6:E$130,4,FALSE)="","",(VLOOKUP($B125,'S 2 H NET'!$B$6:$E$130,4,FALSE)))</f>
        <v/>
      </c>
      <c r="G125" s="51" t="str">
        <f>IF(F125="","",SUM(E125:F125))</f>
        <v/>
      </c>
      <c r="H125" s="36" t="str">
        <f>IF(VLOOKUP($B125,'S 2 H BRUT'!$B$6:$F$130,5,FALSE)="","",(VLOOKUP($B125,'S 2 H BRUT'!$B$6:$F$130,5,FALSE)))</f>
        <v/>
      </c>
      <c r="I125" s="36" t="str">
        <f>IF(VLOOKUP($B125,'S 2 H NET'!$B$6:$F$130,5,FALSE)="","",(VLOOKUP($B125,'S 2 H NET'!$B$6:$F$130,5,FALSE)))</f>
        <v/>
      </c>
      <c r="J125" s="51" t="str">
        <f>IF(I125="","",SUM(H125:I125))</f>
        <v/>
      </c>
      <c r="K125" s="36">
        <f>IF(VLOOKUP($B125,'S 2 H BRUT'!$B$6:$G$130,6,FALSE)="","",(VLOOKUP($B125,'S 2 H BRUT'!$B$6:$G$130,6,FALSE)))</f>
        <v>5</v>
      </c>
      <c r="L125" s="36">
        <f>IF(VLOOKUP($B125,'S 2 H NET'!$B$6:$G$130,6,FALSE)="","",(VLOOKUP($B125,'S 2 H NET'!$B$6:$G$130,6,FALSE)))</f>
        <v>19</v>
      </c>
      <c r="M125" s="51">
        <f>IF(L125="","",SUM(K125:L125))</f>
        <v>24</v>
      </c>
      <c r="N125" s="36" t="str">
        <f>IF(VLOOKUP($B125,'S 2 H BRUT'!$B$6:$H$130,7,FALSE)="","",(VLOOKUP($B125,'S 2 H BRUT'!$B$6:$H$130,7,FALSE)))</f>
        <v/>
      </c>
      <c r="O125" s="36" t="str">
        <f>IF(VLOOKUP($B125,'S 2 H NET'!$B$6:$H$130,7,FALSE)="","",(VLOOKUP($B125,'S 2 H NET'!$B$6:$H$130,7,FALSE)))</f>
        <v/>
      </c>
      <c r="P125" s="51" t="str">
        <f>IF(O125="","",SUM(N125:O125))</f>
        <v/>
      </c>
      <c r="Q125" s="36" t="str">
        <f>IF(VLOOKUP($B125,'S 2 H BRUT'!$B$6:$J$130,8,FALSE)="","",(VLOOKUP($B125,'S 2 H BRUT'!$B$6:$J$130,8,FALSE)))</f>
        <v/>
      </c>
      <c r="R125" s="36" t="str">
        <f>IF(VLOOKUP($B125,'S 2 H NET'!$B$6:$J$130,8,FALSE)="","",(VLOOKUP($B125,'S 2 H NET'!$B$6:$J$130,8,FALSE)))</f>
        <v/>
      </c>
      <c r="S125" s="51" t="str">
        <f>IF(R125="","",SUM(Q125:R125))</f>
        <v/>
      </c>
      <c r="T125" s="36" t="str">
        <f>IF(VLOOKUP($B125,'S 2 H BRUT'!$B$6:$J$130,9,FALSE)="","",(VLOOKUP($B125,'S 2 H BRUT'!$B$6:$J$130,9,FALSE)))</f>
        <v/>
      </c>
      <c r="U125" s="36" t="str">
        <f>IF(VLOOKUP($B125,'S 2 H NET'!$B$6:$J$130,9,FALSE)="","",(VLOOKUP($B125,'S 2 H NET'!$B$6:$J$130,9,FALSE)))</f>
        <v/>
      </c>
      <c r="V125" s="51" t="str">
        <f>IF(U125="","",SUM(T125:U125))</f>
        <v/>
      </c>
      <c r="W125" s="36" t="str">
        <f>IF(VLOOKUP($B125,'S 2 H BRUT'!$B$6:$M$130,10,FALSE)="","",(VLOOKUP($B125,'S 2 H BRUT'!$B$6:$M$130,10,FALSE)))</f>
        <v/>
      </c>
      <c r="X125" s="36" t="str">
        <f>IF(VLOOKUP($B125,'S 2 H NET'!$B$6:$M$130,10,FALSE)="","",(VLOOKUP($B125,'S 2 H NET'!$B$6:$M$130,10,FALSE)))</f>
        <v/>
      </c>
      <c r="Y125" s="51" t="str">
        <f>IF(X125="","",SUM(W125:X125))</f>
        <v/>
      </c>
      <c r="Z125" s="36" t="str">
        <f>IF(VLOOKUP($B125,'S 2 H BRUT'!$B$6:$L$130,11,FALSE)="","",(VLOOKUP($B125,'S 2 H BRUT'!$B$6:$L$130,11,FALSE)))</f>
        <v/>
      </c>
      <c r="AA125" s="36" t="str">
        <f>IF(VLOOKUP($B125,'S 2 H NET'!$B$6:$L$130,11,FALSE)="","",(VLOOKUP($B125,'S 2 H NET'!$B$6:$L$130,11,FALSE)))</f>
        <v/>
      </c>
      <c r="AB125" s="51" t="str">
        <f>IF(AA125="","",SUM(Z125:AA125))</f>
        <v/>
      </c>
      <c r="AC125" s="36" t="str">
        <f>IF(VLOOKUP($B125,'S 2 H BRUT'!$B$6:$M$130,12,FALSE)="","",(VLOOKUP($B125,'S 2 H BRUT'!$B$6:$M$130,12,FALSE)))</f>
        <v/>
      </c>
      <c r="AD125" s="36" t="str">
        <f>IF(VLOOKUP($B125,'S 2 H NET'!$B$6:$M$130,12,FALSE)="","",(VLOOKUP($B125,'S 2 H NET'!$B$6:$M$130,12,FALSE)))</f>
        <v/>
      </c>
      <c r="AE125" s="51" t="str">
        <f>IF(AD125="","",SUM(AC125:AD125))</f>
        <v/>
      </c>
      <c r="AF125" s="36" t="str">
        <f>IF(VLOOKUP($B125,'S 2 H BRUT'!$B$6:$N$130,13,FALSE)="","",(VLOOKUP($B125,'S 2 H BRUT'!$B$6:$N$130,13,FALSE)))</f>
        <v/>
      </c>
      <c r="AG125" s="36" t="str">
        <f>IF(VLOOKUP($B125,'S 2 H NET'!$B$6:$N$130,13,FALSE)="","",(VLOOKUP($B125,'S 2 H NET'!$B$6:$N$130,13,FALSE)))</f>
        <v/>
      </c>
      <c r="AH125" s="51" t="str">
        <f>IF(AG125="","",SUM(AF125:AG125))</f>
        <v/>
      </c>
      <c r="AI125" s="51">
        <f>SUM(G125,J125,M125,P125,S125,V125,Y125,AB125,AE125,AH125)</f>
        <v>24</v>
      </c>
      <c r="AJ125" s="52">
        <f>+COUNT(G125,J125,M125,P125,S125,V125,Y125,AB125,AE125,AH125)</f>
        <v>1</v>
      </c>
      <c r="AK125" s="52">
        <f>IF(AJ125&lt;6,0,+SMALL(($G125,$J125,$M125,$P125,$S125,$V125,$Y125,$AB125,$AE125,$AH125),1))</f>
        <v>0</v>
      </c>
      <c r="AL125" s="52">
        <f>IF(AJ125&lt;7,0,+SMALL(($G125,$J125,$M125,$P125,$S125,$V125,$Y125,$AB125,$AE125,$AH125),2))</f>
        <v>0</v>
      </c>
      <c r="AM125" s="52">
        <f>IF(AJ125&lt;8,0,+SMALL(($G125,$J125,$M125,$P125,$S125,$V125,$Y125,$AB125,$AE125,$AH125),3))</f>
        <v>0</v>
      </c>
      <c r="AN125" s="52">
        <f>IF(AJ125&lt;9,0,+SMALL(($G125,$J125,$M125,$P125,$S125,$V125,$Y125,$AB125,$AE125,$AH125),4))</f>
        <v>0</v>
      </c>
      <c r="AO125" s="52">
        <f>AI125-AK125-AL125-AM125-AN125</f>
        <v>24</v>
      </c>
      <c r="AP125" s="20">
        <f>RANK(AO125,$AO$6:$AO$130,0)</f>
        <v>120</v>
      </c>
    </row>
    <row r="126" spans="1:47" ht="14.4">
      <c r="B126" s="129" t="s">
        <v>347</v>
      </c>
      <c r="C126" s="36"/>
      <c r="D126" s="71" t="s">
        <v>107</v>
      </c>
      <c r="E126" s="36" t="str">
        <f>IF(VLOOKUP($B126,'S 2 H BRUT'!$B$6:$E$130,4,FALSE)="","",(VLOOKUP($B126,'S 2 H BRUT'!$B$6:$E$130,4,FALSE)))</f>
        <v/>
      </c>
      <c r="F126" s="36" t="str">
        <f>IF(VLOOKUP($B126,'S 2 H NET'!$B$6:E$130,4,FALSE)="","",(VLOOKUP($B126,'S 2 H NET'!$B$6:$E$130,4,FALSE)))</f>
        <v/>
      </c>
      <c r="G126" s="51" t="str">
        <f>IF(F126="","",SUM(E126:F126))</f>
        <v/>
      </c>
      <c r="H126" s="36" t="str">
        <f>IF(VLOOKUP($B126,'S 2 H BRUT'!$B$6:$F$130,5,FALSE)="","",(VLOOKUP($B126,'S 2 H BRUT'!$B$6:$F$130,5,FALSE)))</f>
        <v/>
      </c>
      <c r="I126" s="36" t="str">
        <f>IF(VLOOKUP($B126,'S 2 H NET'!$B$6:$F$130,5,FALSE)="","",(VLOOKUP($B126,'S 2 H NET'!$B$6:$F$130,5,FALSE)))</f>
        <v/>
      </c>
      <c r="J126" s="51" t="str">
        <f>IF(I126="","",SUM(H126:I126))</f>
        <v/>
      </c>
      <c r="K126" s="36" t="str">
        <f>IF(VLOOKUP($B126,'S 2 H BRUT'!$B$6:$G$130,6,FALSE)="","",(VLOOKUP($B126,'S 2 H BRUT'!$B$6:$G$130,6,FALSE)))</f>
        <v/>
      </c>
      <c r="L126" s="36" t="str">
        <f>IF(VLOOKUP($B126,'S 2 H NET'!$B$6:$G$130,6,FALSE)="","",(VLOOKUP($B126,'S 2 H NET'!$B$6:$G$130,6,FALSE)))</f>
        <v/>
      </c>
      <c r="M126" s="51" t="str">
        <f>IF(L126="","",SUM(K126:L126))</f>
        <v/>
      </c>
      <c r="N126" s="36" t="str">
        <f>IF(VLOOKUP($B126,'S 2 H BRUT'!$B$6:$H$130,7,FALSE)="","",(VLOOKUP($B126,'S 2 H BRUT'!$B$6:$H$130,7,FALSE)))</f>
        <v/>
      </c>
      <c r="O126" s="36" t="str">
        <f>IF(VLOOKUP($B126,'S 2 H NET'!$B$6:$H$130,7,FALSE)="","",(VLOOKUP($B126,'S 2 H NET'!$B$6:$H$130,7,FALSE)))</f>
        <v/>
      </c>
      <c r="P126" s="51" t="str">
        <f>IF(O126="","",SUM(N126:O126))</f>
        <v/>
      </c>
      <c r="Q126" s="36" t="str">
        <f>IF(VLOOKUP($B126,'S 2 H BRUT'!$B$6:$J$130,8,FALSE)="","",(VLOOKUP($B126,'S 2 H BRUT'!$B$6:$J$130,8,FALSE)))</f>
        <v/>
      </c>
      <c r="R126" s="36" t="str">
        <f>IF(VLOOKUP($B126,'S 2 H NET'!$B$6:$J$130,8,FALSE)="","",(VLOOKUP($B126,'S 2 H NET'!$B$6:$J$130,8,FALSE)))</f>
        <v/>
      </c>
      <c r="S126" s="51" t="str">
        <f>IF(R126="","",SUM(Q126:R126))</f>
        <v/>
      </c>
      <c r="T126" s="36" t="str">
        <f>IF(VLOOKUP($B126,'S 2 H BRUT'!$B$6:$J$130,9,FALSE)="","",(VLOOKUP($B126,'S 2 H BRUT'!$B$6:$J$130,9,FALSE)))</f>
        <v/>
      </c>
      <c r="U126" s="36" t="str">
        <f>IF(VLOOKUP($B126,'S 2 H NET'!$B$6:$J$130,9,FALSE)="","",(VLOOKUP($B126,'S 2 H NET'!$B$6:$J$130,9,FALSE)))</f>
        <v/>
      </c>
      <c r="V126" s="51" t="str">
        <f>IF(U126="","",SUM(T126:U126))</f>
        <v/>
      </c>
      <c r="W126" s="36" t="str">
        <f>IF(VLOOKUP($B126,'S 2 H BRUT'!$B$6:$M$130,10,FALSE)="","",(VLOOKUP($B126,'S 2 H BRUT'!$B$6:$M$130,10,FALSE)))</f>
        <v/>
      </c>
      <c r="X126" s="36" t="str">
        <f>IF(VLOOKUP($B126,'S 2 H NET'!$B$6:$M$130,10,FALSE)="","",(VLOOKUP($B126,'S 2 H NET'!$B$6:$M$130,10,FALSE)))</f>
        <v/>
      </c>
      <c r="Y126" s="51" t="str">
        <f>IF(X126="","",SUM(W126:X126))</f>
        <v/>
      </c>
      <c r="Z126" s="36" t="str">
        <f>IF(VLOOKUP($B126,'S 2 H BRUT'!$B$6:$L$130,11,FALSE)="","",(VLOOKUP($B126,'S 2 H BRUT'!$B$6:$L$130,11,FALSE)))</f>
        <v/>
      </c>
      <c r="AA126" s="36" t="str">
        <f>IF(VLOOKUP($B126,'S 2 H NET'!$B$6:$L$130,11,FALSE)="","",(VLOOKUP($B126,'S 2 H NET'!$B$6:$L$130,11,FALSE)))</f>
        <v/>
      </c>
      <c r="AB126" s="51" t="str">
        <f>IF(AA126="","",SUM(Z126:AA126))</f>
        <v/>
      </c>
      <c r="AC126" s="36" t="str">
        <f>IF(VLOOKUP($B126,'S 2 H BRUT'!$B$6:$M$130,12,FALSE)="","",(VLOOKUP($B126,'S 2 H BRUT'!$B$6:$M$130,12,FALSE)))</f>
        <v/>
      </c>
      <c r="AD126" s="36" t="str">
        <f>IF(VLOOKUP($B126,'S 2 H NET'!$B$6:$M$130,12,FALSE)="","",(VLOOKUP($B126,'S 2 H NET'!$B$6:$M$130,12,FALSE)))</f>
        <v/>
      </c>
      <c r="AE126" s="51" t="str">
        <f>IF(AD126="","",SUM(AC126:AD126))</f>
        <v/>
      </c>
      <c r="AF126" s="36" t="str">
        <f>IF(VLOOKUP($B126,'S 2 H BRUT'!$B$6:$N$130,13,FALSE)="","",(VLOOKUP($B126,'S 2 H BRUT'!$B$6:$N$130,13,FALSE)))</f>
        <v/>
      </c>
      <c r="AG126" s="36" t="str">
        <f>IF(VLOOKUP($B126,'S 2 H NET'!$B$6:$N$130,13,FALSE)="","",(VLOOKUP($B126,'S 2 H NET'!$B$6:$N$130,13,FALSE)))</f>
        <v/>
      </c>
      <c r="AH126" s="51" t="str">
        <f>IF(AG126="","",SUM(AF126:AG126))</f>
        <v/>
      </c>
      <c r="AI126" s="51">
        <f>SUM(G126,J126,M126,P126,S126,V126,Y126,AB126,AE126,AH126)</f>
        <v>0</v>
      </c>
      <c r="AJ126" s="52">
        <f>+COUNT(G126,J126,M126,P126,S126,V126,Y126,AB126,AE126,AH126)</f>
        <v>0</v>
      </c>
      <c r="AK126" s="52">
        <f>IF(AJ126&lt;6,0,+SMALL(($G126,$J126,$M126,$P126,$S126,$V126,$Y126,$AB126,$AE126,$AH126),1))</f>
        <v>0</v>
      </c>
      <c r="AL126" s="52">
        <f>IF(AJ126&lt;7,0,+SMALL(($G126,$J126,$M126,$P126,$S126,$V126,$Y126,$AB126,$AE126,$AH126),2))</f>
        <v>0</v>
      </c>
      <c r="AM126" s="52">
        <f>IF(AJ126&lt;8,0,+SMALL(($G126,$J126,$M126,$P126,$S126,$V126,$Y126,$AB126,$AE126,$AH126),3))</f>
        <v>0</v>
      </c>
      <c r="AN126" s="52">
        <f>IF(AJ126&lt;9,0,+SMALL(($G126,$J126,$M126,$P126,$S126,$V126,$Y126,$AB126,$AE126,$AH126),4))</f>
        <v>0</v>
      </c>
      <c r="AO126" s="52">
        <f>AI126-AK126-AL126-AM126-AN126</f>
        <v>0</v>
      </c>
      <c r="AP126" s="20">
        <f>RANK(AO126,$AO$6:$AO$130,0)</f>
        <v>121</v>
      </c>
    </row>
    <row r="127" spans="1:47" ht="14.4">
      <c r="B127" s="48" t="s">
        <v>164</v>
      </c>
      <c r="C127" s="49"/>
      <c r="D127" s="54" t="s">
        <v>48</v>
      </c>
      <c r="E127" s="36" t="str">
        <f>IF(VLOOKUP($B127,'S 2 H BRUT'!$B$6:$E$130,4,FALSE)="","",(VLOOKUP($B127,'S 2 H BRUT'!$B$6:$E$130,4,FALSE)))</f>
        <v/>
      </c>
      <c r="F127" s="36" t="str">
        <f>IF(VLOOKUP($B127,'S 2 H NET'!$B$6:E$130,4,FALSE)="","",(VLOOKUP($B127,'S 2 H NET'!$B$6:$E$130,4,FALSE)))</f>
        <v/>
      </c>
      <c r="G127" s="51" t="str">
        <f>IF(F127="","",SUM(E127:F127))</f>
        <v/>
      </c>
      <c r="H127" s="36" t="str">
        <f>IF(VLOOKUP($B127,'S 2 H BRUT'!$B$6:$F$130,5,FALSE)="","",(VLOOKUP($B127,'S 2 H BRUT'!$B$6:$F$130,5,FALSE)))</f>
        <v/>
      </c>
      <c r="I127" s="36" t="str">
        <f>IF(VLOOKUP($B127,'S 2 H NET'!$B$6:$F$130,5,FALSE)="","",(VLOOKUP($B127,'S 2 H NET'!$B$6:$F$130,5,FALSE)))</f>
        <v/>
      </c>
      <c r="J127" s="51" t="str">
        <f>IF(I127="","",SUM(H127:I127))</f>
        <v/>
      </c>
      <c r="K127" s="36" t="str">
        <f>IF(VLOOKUP($B127,'S 2 H BRUT'!$B$6:$G$130,6,FALSE)="","",(VLOOKUP($B127,'S 2 H BRUT'!$B$6:$G$130,6,FALSE)))</f>
        <v/>
      </c>
      <c r="L127" s="36" t="str">
        <f>IF(VLOOKUP($B127,'S 2 H NET'!$B$6:$G$130,6,FALSE)="","",(VLOOKUP($B127,'S 2 H NET'!$B$6:$G$130,6,FALSE)))</f>
        <v/>
      </c>
      <c r="M127" s="51" t="str">
        <f>IF(L127="","",SUM(K127:L127))</f>
        <v/>
      </c>
      <c r="N127" s="36" t="str">
        <f>IF(VLOOKUP($B127,'S 2 H BRUT'!$B$6:$H$130,7,FALSE)="","",(VLOOKUP($B127,'S 2 H BRUT'!$B$6:$H$130,7,FALSE)))</f>
        <v/>
      </c>
      <c r="O127" s="36" t="str">
        <f>IF(VLOOKUP($B127,'S 2 H NET'!$B$6:$H$130,7,FALSE)="","",(VLOOKUP($B127,'S 2 H NET'!$B$6:$H$130,7,FALSE)))</f>
        <v/>
      </c>
      <c r="P127" s="51" t="str">
        <f>IF(O127="","",SUM(N127:O127))</f>
        <v/>
      </c>
      <c r="Q127" s="36" t="str">
        <f>IF(VLOOKUP($B127,'S 2 H BRUT'!$B$6:$J$130,8,FALSE)="","",(VLOOKUP($B127,'S 2 H BRUT'!$B$6:$J$130,8,FALSE)))</f>
        <v/>
      </c>
      <c r="R127" s="36" t="str">
        <f>IF(VLOOKUP($B127,'S 2 H NET'!$B$6:$J$130,8,FALSE)="","",(VLOOKUP($B127,'S 2 H NET'!$B$6:$J$130,8,FALSE)))</f>
        <v/>
      </c>
      <c r="S127" s="51" t="str">
        <f>IF(R127="","",SUM(Q127:R127))</f>
        <v/>
      </c>
      <c r="T127" s="36" t="str">
        <f>IF(VLOOKUP($B127,'S 2 H BRUT'!$B$6:$J$130,9,FALSE)="","",(VLOOKUP($B127,'S 2 H BRUT'!$B$6:$J$130,9,FALSE)))</f>
        <v/>
      </c>
      <c r="U127" s="36" t="str">
        <f>IF(VLOOKUP($B127,'S 2 H NET'!$B$6:$J$130,9,FALSE)="","",(VLOOKUP($B127,'S 2 H NET'!$B$6:$J$130,9,FALSE)))</f>
        <v/>
      </c>
      <c r="V127" s="51" t="str">
        <f>IF(U127="","",SUM(T127:U127))</f>
        <v/>
      </c>
      <c r="W127" s="36" t="str">
        <f>IF(VLOOKUP($B127,'S 2 H BRUT'!$B$6:$M$130,10,FALSE)="","",(VLOOKUP($B127,'S 2 H BRUT'!$B$6:$M$130,10,FALSE)))</f>
        <v/>
      </c>
      <c r="X127" s="36" t="str">
        <f>IF(VLOOKUP($B127,'S 2 H NET'!$B$6:$M$130,10,FALSE)="","",(VLOOKUP($B127,'S 2 H NET'!$B$6:$M$130,10,FALSE)))</f>
        <v/>
      </c>
      <c r="Y127" s="51" t="str">
        <f>IF(X127="","",SUM(W127:X127))</f>
        <v/>
      </c>
      <c r="Z127" s="36" t="str">
        <f>IF(VLOOKUP($B127,'S 2 H BRUT'!$B$6:$L$130,11,FALSE)="","",(VLOOKUP($B127,'S 2 H BRUT'!$B$6:$L$130,11,FALSE)))</f>
        <v/>
      </c>
      <c r="AA127" s="36" t="str">
        <f>IF(VLOOKUP($B127,'S 2 H NET'!$B$6:$L$130,11,FALSE)="","",(VLOOKUP($B127,'S 2 H NET'!$B$6:$L$130,11,FALSE)))</f>
        <v/>
      </c>
      <c r="AB127" s="51" t="str">
        <f>IF(AA127="","",SUM(Z127:AA127))</f>
        <v/>
      </c>
      <c r="AC127" s="36" t="str">
        <f>IF(VLOOKUP($B127,'S 2 H BRUT'!$B$6:$M$130,12,FALSE)="","",(VLOOKUP($B127,'S 2 H BRUT'!$B$6:$M$130,12,FALSE)))</f>
        <v/>
      </c>
      <c r="AD127" s="36" t="str">
        <f>IF(VLOOKUP($B127,'S 2 H NET'!$B$6:$M$130,12,FALSE)="","",(VLOOKUP($B127,'S 2 H NET'!$B$6:$M$130,12,FALSE)))</f>
        <v/>
      </c>
      <c r="AE127" s="51" t="str">
        <f>IF(AD127="","",SUM(AC127:AD127))</f>
        <v/>
      </c>
      <c r="AF127" s="36" t="str">
        <f>IF(VLOOKUP($B127,'S 2 H BRUT'!$B$6:$N$130,13,FALSE)="","",(VLOOKUP($B127,'S 2 H BRUT'!$B$6:$N$130,13,FALSE)))</f>
        <v/>
      </c>
      <c r="AG127" s="36" t="str">
        <f>IF(VLOOKUP($B127,'S 2 H NET'!$B$6:$N$130,13,FALSE)="","",(VLOOKUP($B127,'S 2 H NET'!$B$6:$N$130,13,FALSE)))</f>
        <v/>
      </c>
      <c r="AH127" s="51" t="str">
        <f>IF(AG127="","",SUM(AF127:AG127))</f>
        <v/>
      </c>
      <c r="AI127" s="51">
        <f>SUM(G127,J127,M127,P127,S127,V127,Y127,AB127,AE127,AH127)</f>
        <v>0</v>
      </c>
      <c r="AJ127" s="52">
        <f>+COUNT(G127,J127,M127,P127,S127,V127,Y127,AB127,AE127,AH127)</f>
        <v>0</v>
      </c>
      <c r="AK127" s="52">
        <f>IF(AJ127&lt;6,0,+SMALL(($G127,$J127,$M127,$P127,$S127,$V127,$Y127,$AB127,$AE127,$AH127),1))</f>
        <v>0</v>
      </c>
      <c r="AL127" s="52">
        <f>IF(AJ127&lt;7,0,+SMALL(($G127,$J127,$M127,$P127,$S127,$V127,$Y127,$AB127,$AE127,$AH127),2))</f>
        <v>0</v>
      </c>
      <c r="AM127" s="52">
        <f>IF(AJ127&lt;8,0,+SMALL(($G127,$J127,$M127,$P127,$S127,$V127,$Y127,$AB127,$AE127,$AH127),3))</f>
        <v>0</v>
      </c>
      <c r="AN127" s="52">
        <f>IF(AJ127&lt;9,0,+SMALL(($G127,$J127,$M127,$P127,$S127,$V127,$Y127,$AB127,$AE127,$AH127),4))</f>
        <v>0</v>
      </c>
      <c r="AO127" s="52">
        <f>AI127-AK127-AL127-AM127-AN127</f>
        <v>0</v>
      </c>
      <c r="AP127" s="20">
        <f>RANK(AO127,$AO$6:$AO$130,0)</f>
        <v>121</v>
      </c>
    </row>
    <row r="128" spans="1:47" ht="14.4">
      <c r="B128" s="48" t="s">
        <v>202</v>
      </c>
      <c r="C128" s="36"/>
      <c r="D128" s="76" t="s">
        <v>16</v>
      </c>
      <c r="E128" s="36" t="str">
        <f>IF(VLOOKUP($B128,'S 2 H BRUT'!$B$6:$E$130,4,FALSE)="","",(VLOOKUP($B128,'S 2 H BRUT'!$B$6:$E$130,4,FALSE)))</f>
        <v/>
      </c>
      <c r="F128" s="36" t="str">
        <f>IF(VLOOKUP($B128,'S 2 H NET'!$B$6:E$130,4,FALSE)="","",(VLOOKUP($B128,'S 2 H NET'!$B$6:$E$130,4,FALSE)))</f>
        <v/>
      </c>
      <c r="G128" s="51" t="str">
        <f>IF(F128="","",SUM(E128:F128))</f>
        <v/>
      </c>
      <c r="H128" s="36">
        <f>IF(VLOOKUP($B128,'S 2 H BRUT'!$B$6:$F$130,5,FALSE)="","",(VLOOKUP($B128,'S 2 H BRUT'!$B$6:$F$130,5,FALSE)))</f>
        <v>0</v>
      </c>
      <c r="I128" s="36">
        <f>IF(VLOOKUP($B128,'S 2 H NET'!$B$6:$F$130,5,FALSE)="","",(VLOOKUP($B128,'S 2 H NET'!$B$6:$F$130,5,FALSE)))</f>
        <v>0</v>
      </c>
      <c r="J128" s="51">
        <f>IF(I128="","",SUM(H128:I128))</f>
        <v>0</v>
      </c>
      <c r="K128" s="36" t="str">
        <f>IF(VLOOKUP($B128,'S 2 H BRUT'!$B$6:$G$130,6,FALSE)="","",(VLOOKUP($B128,'S 2 H BRUT'!$B$6:$G$130,6,FALSE)))</f>
        <v/>
      </c>
      <c r="L128" s="36" t="str">
        <f>IF(VLOOKUP($B128,'S 2 H NET'!$B$6:$G$130,6,FALSE)="","",(VLOOKUP($B128,'S 2 H NET'!$B$6:$G$130,6,FALSE)))</f>
        <v/>
      </c>
      <c r="M128" s="51" t="str">
        <f>IF(L128="","",SUM(K128:L128))</f>
        <v/>
      </c>
      <c r="N128" s="36" t="str">
        <f>IF(VLOOKUP($B128,'S 2 H BRUT'!$B$6:$H$130,7,FALSE)="","",(VLOOKUP($B128,'S 2 H BRUT'!$B$6:$H$130,7,FALSE)))</f>
        <v/>
      </c>
      <c r="O128" s="36" t="str">
        <f>IF(VLOOKUP($B128,'S 2 H NET'!$B$6:$H$130,7,FALSE)="","",(VLOOKUP($B128,'S 2 H NET'!$B$6:$H$130,7,FALSE)))</f>
        <v/>
      </c>
      <c r="P128" s="51" t="str">
        <f>IF(O128="","",SUM(N128:O128))</f>
        <v/>
      </c>
      <c r="Q128" s="36" t="str">
        <f>IF(VLOOKUP($B128,'S 2 H BRUT'!$B$6:$J$130,8,FALSE)="","",(VLOOKUP($B128,'S 2 H BRUT'!$B$6:$J$130,8,FALSE)))</f>
        <v/>
      </c>
      <c r="R128" s="36" t="str">
        <f>IF(VLOOKUP($B128,'S 2 H NET'!$B$6:$J$130,8,FALSE)="","",(VLOOKUP($B128,'S 2 H NET'!$B$6:$J$130,8,FALSE)))</f>
        <v/>
      </c>
      <c r="S128" s="51" t="str">
        <f>IF(R128="","",SUM(Q128:R128))</f>
        <v/>
      </c>
      <c r="T128" s="36" t="str">
        <f>IF(VLOOKUP($B128,'S 2 H BRUT'!$B$6:$J$130,9,FALSE)="","",(VLOOKUP($B128,'S 2 H BRUT'!$B$6:$J$130,9,FALSE)))</f>
        <v/>
      </c>
      <c r="U128" s="36" t="str">
        <f>IF(VLOOKUP($B128,'S 2 H NET'!$B$6:$J$130,9,FALSE)="","",(VLOOKUP($B128,'S 2 H NET'!$B$6:$J$130,9,FALSE)))</f>
        <v/>
      </c>
      <c r="V128" s="51" t="str">
        <f>IF(U128="","",SUM(T128:U128))</f>
        <v/>
      </c>
      <c r="W128" s="36" t="str">
        <f>IF(VLOOKUP($B128,'S 2 H BRUT'!$B$6:$M$130,10,FALSE)="","",(VLOOKUP($B128,'S 2 H BRUT'!$B$6:$M$130,10,FALSE)))</f>
        <v/>
      </c>
      <c r="X128" s="36" t="str">
        <f>IF(VLOOKUP($B128,'S 2 H NET'!$B$6:$M$130,10,FALSE)="","",(VLOOKUP($B128,'S 2 H NET'!$B$6:$M$130,10,FALSE)))</f>
        <v/>
      </c>
      <c r="Y128" s="51" t="str">
        <f>IF(X128="","",SUM(W128:X128))</f>
        <v/>
      </c>
      <c r="Z128" s="36" t="str">
        <f>IF(VLOOKUP($B128,'S 2 H BRUT'!$B$6:$L$130,11,FALSE)="","",(VLOOKUP($B128,'S 2 H BRUT'!$B$6:$L$130,11,FALSE)))</f>
        <v/>
      </c>
      <c r="AA128" s="36" t="str">
        <f>IF(VLOOKUP($B128,'S 2 H NET'!$B$6:$L$130,11,FALSE)="","",(VLOOKUP($B128,'S 2 H NET'!$B$6:$L$130,11,FALSE)))</f>
        <v/>
      </c>
      <c r="AB128" s="51" t="str">
        <f>IF(AA128="","",SUM(Z128:AA128))</f>
        <v/>
      </c>
      <c r="AC128" s="36" t="str">
        <f>IF(VLOOKUP($B128,'S 2 H BRUT'!$B$6:$M$130,12,FALSE)="","",(VLOOKUP($B128,'S 2 H BRUT'!$B$6:$M$130,12,FALSE)))</f>
        <v/>
      </c>
      <c r="AD128" s="36" t="str">
        <f>IF(VLOOKUP($B128,'S 2 H NET'!$B$6:$M$130,12,FALSE)="","",(VLOOKUP($B128,'S 2 H NET'!$B$6:$M$130,12,FALSE)))</f>
        <v/>
      </c>
      <c r="AE128" s="51" t="str">
        <f>IF(AD128="","",SUM(AC128:AD128))</f>
        <v/>
      </c>
      <c r="AF128" s="36" t="str">
        <f>IF(VLOOKUP($B128,'S 2 H BRUT'!$B$6:$N$130,13,FALSE)="","",(VLOOKUP($B128,'S 2 H BRUT'!$B$6:$N$130,13,FALSE)))</f>
        <v/>
      </c>
      <c r="AG128" s="36" t="str">
        <f>IF(VLOOKUP($B128,'S 2 H NET'!$B$6:$N$130,13,FALSE)="","",(VLOOKUP($B128,'S 2 H NET'!$B$6:$N$130,13,FALSE)))</f>
        <v/>
      </c>
      <c r="AH128" s="51" t="str">
        <f>IF(AG128="","",SUM(AF128:AG128))</f>
        <v/>
      </c>
      <c r="AI128" s="51">
        <f>SUM(G128,J128,M128,P128,S128,V128,Y128,AB128,AE128,AH128)</f>
        <v>0</v>
      </c>
      <c r="AJ128" s="52">
        <f>+COUNT(G128,J128,M128,P128,S128,V128,Y128,AB128,AE128,AH128)</f>
        <v>1</v>
      </c>
      <c r="AK128" s="52">
        <f>IF(AJ128&lt;6,0,+SMALL(($G128,$J128,$M128,$P128,$S128,$V128,$Y128,$AB128,$AE128,$AH128),1))</f>
        <v>0</v>
      </c>
      <c r="AL128" s="52">
        <f>IF(AJ128&lt;7,0,+SMALL(($G128,$J128,$M128,$P128,$S128,$V128,$Y128,$AB128,$AE128,$AH128),2))</f>
        <v>0</v>
      </c>
      <c r="AM128" s="52">
        <f>IF(AJ128&lt;8,0,+SMALL(($G128,$J128,$M128,$P128,$S128,$V128,$Y128,$AB128,$AE128,$AH128),3))</f>
        <v>0</v>
      </c>
      <c r="AN128" s="52">
        <f>IF(AJ128&lt;9,0,+SMALL(($G128,$J128,$M128,$P128,$S128,$V128,$Y128,$AB128,$AE128,$AH128),4))</f>
        <v>0</v>
      </c>
      <c r="AO128" s="52">
        <f>AI128-AK128-AL128-AM128-AN128</f>
        <v>0</v>
      </c>
      <c r="AP128" s="20">
        <f>RANK(AO128,$AO$6:$AO$130,0)</f>
        <v>121</v>
      </c>
    </row>
    <row r="129" spans="2:42" ht="14.4">
      <c r="B129" s="129" t="s">
        <v>333</v>
      </c>
      <c r="C129" s="36"/>
      <c r="D129" s="119" t="s">
        <v>192</v>
      </c>
      <c r="E129" s="36" t="str">
        <f>IF(VLOOKUP($B129,'S 2 H BRUT'!$B$6:$E$130,4,FALSE)="","",(VLOOKUP($B129,'S 2 H BRUT'!$B$6:$E$130,4,FALSE)))</f>
        <v/>
      </c>
      <c r="F129" s="36" t="str">
        <f>IF(VLOOKUP($B129,'S 2 H NET'!$B$6:E$130,4,FALSE)="","",(VLOOKUP($B129,'S 2 H NET'!$B$6:$E$130,4,FALSE)))</f>
        <v/>
      </c>
      <c r="G129" s="51" t="str">
        <f>IF(F129="","",SUM(E129:F129))</f>
        <v/>
      </c>
      <c r="H129" s="36" t="str">
        <f>IF(VLOOKUP($B129,'S 2 H BRUT'!$B$6:$F$130,5,FALSE)="","",(VLOOKUP($B129,'S 2 H BRUT'!$B$6:$F$130,5,FALSE)))</f>
        <v/>
      </c>
      <c r="I129" s="36" t="str">
        <f>IF(VLOOKUP($B129,'S 2 H NET'!$B$6:$F$130,5,FALSE)="","",(VLOOKUP($B129,'S 2 H NET'!$B$6:$F$130,5,FALSE)))</f>
        <v/>
      </c>
      <c r="J129" s="51" t="str">
        <f>IF(I129="","",SUM(H129:I129))</f>
        <v/>
      </c>
      <c r="K129" s="36" t="str">
        <f>IF(VLOOKUP($B129,'S 2 H BRUT'!$B$6:$G$130,6,FALSE)="","",(VLOOKUP($B129,'S 2 H BRUT'!$B$6:$G$130,6,FALSE)))</f>
        <v/>
      </c>
      <c r="L129" s="36" t="str">
        <f>IF(VLOOKUP($B129,'S 2 H NET'!$B$6:$G$130,6,FALSE)="","",(VLOOKUP($B129,'S 2 H NET'!$B$6:$G$130,6,FALSE)))</f>
        <v/>
      </c>
      <c r="M129" s="51" t="str">
        <f>IF(L129="","",SUM(K129:L129))</f>
        <v/>
      </c>
      <c r="N129" s="36">
        <f>IF(VLOOKUP($B129,'S 2 H BRUT'!$B$6:$H$130,7,FALSE)="","",(VLOOKUP($B129,'S 2 H BRUT'!$B$6:$H$130,7,FALSE)))</f>
        <v>0</v>
      </c>
      <c r="O129" s="36">
        <f>IF(VLOOKUP($B129,'S 2 H NET'!$B$6:$H$130,7,FALSE)="","",(VLOOKUP($B129,'S 2 H NET'!$B$6:$H$130,7,FALSE)))</f>
        <v>0</v>
      </c>
      <c r="P129" s="51">
        <f>IF(O129="","",SUM(N129:O129))</f>
        <v>0</v>
      </c>
      <c r="Q129" s="36" t="str">
        <f>IF(VLOOKUP($B129,'S 2 H BRUT'!$B$6:$J$130,8,FALSE)="","",(VLOOKUP($B129,'S 2 H BRUT'!$B$6:$J$130,8,FALSE)))</f>
        <v/>
      </c>
      <c r="R129" s="36" t="str">
        <f>IF(VLOOKUP($B129,'S 2 H NET'!$B$6:$J$130,8,FALSE)="","",(VLOOKUP($B129,'S 2 H NET'!$B$6:$J$130,8,FALSE)))</f>
        <v/>
      </c>
      <c r="S129" s="51" t="str">
        <f>IF(R129="","",SUM(Q129:R129))</f>
        <v/>
      </c>
      <c r="T129" s="36" t="str">
        <f>IF(VLOOKUP($B129,'S 2 H BRUT'!$B$6:$J$130,9,FALSE)="","",(VLOOKUP($B129,'S 2 H BRUT'!$B$6:$J$130,9,FALSE)))</f>
        <v/>
      </c>
      <c r="U129" s="36" t="str">
        <f>IF(VLOOKUP($B129,'S 2 H NET'!$B$6:$J$130,9,FALSE)="","",(VLOOKUP($B129,'S 2 H NET'!$B$6:$J$130,9,FALSE)))</f>
        <v/>
      </c>
      <c r="V129" s="51" t="str">
        <f>IF(U129="","",SUM(T129:U129))</f>
        <v/>
      </c>
      <c r="W129" s="36" t="str">
        <f>IF(VLOOKUP($B129,'S 2 H BRUT'!$B$6:$M$130,10,FALSE)="","",(VLOOKUP($B129,'S 2 H BRUT'!$B$6:$M$130,10,FALSE)))</f>
        <v/>
      </c>
      <c r="X129" s="36" t="str">
        <f>IF(VLOOKUP($B129,'S 2 H NET'!$B$6:$M$130,10,FALSE)="","",(VLOOKUP($B129,'S 2 H NET'!$B$6:$M$130,10,FALSE)))</f>
        <v/>
      </c>
      <c r="Y129" s="51" t="str">
        <f>IF(X129="","",SUM(W129:X129))</f>
        <v/>
      </c>
      <c r="Z129" s="36" t="str">
        <f>IF(VLOOKUP($B129,'S 2 H BRUT'!$B$6:$L$130,11,FALSE)="","",(VLOOKUP($B129,'S 2 H BRUT'!$B$6:$L$130,11,FALSE)))</f>
        <v/>
      </c>
      <c r="AA129" s="36" t="str">
        <f>IF(VLOOKUP($B129,'S 2 H NET'!$B$6:$L$130,11,FALSE)="","",(VLOOKUP($B129,'S 2 H NET'!$B$6:$L$130,11,FALSE)))</f>
        <v/>
      </c>
      <c r="AB129" s="51" t="str">
        <f>IF(AA129="","",SUM(Z129:AA129))</f>
        <v/>
      </c>
      <c r="AC129" s="36" t="str">
        <f>IF(VLOOKUP($B129,'S 2 H BRUT'!$B$6:$M$130,12,FALSE)="","",(VLOOKUP($B129,'S 2 H BRUT'!$B$6:$M$130,12,FALSE)))</f>
        <v/>
      </c>
      <c r="AD129" s="36" t="str">
        <f>IF(VLOOKUP($B129,'S 2 H NET'!$B$6:$M$130,12,FALSE)="","",(VLOOKUP($B129,'S 2 H NET'!$B$6:$M$130,12,FALSE)))</f>
        <v/>
      </c>
      <c r="AE129" s="51" t="str">
        <f>IF(AD129="","",SUM(AC129:AD129))</f>
        <v/>
      </c>
      <c r="AF129" s="36" t="str">
        <f>IF(VLOOKUP($B129,'S 2 H BRUT'!$B$6:$N$130,13,FALSE)="","",(VLOOKUP($B129,'S 2 H BRUT'!$B$6:$N$130,13,FALSE)))</f>
        <v/>
      </c>
      <c r="AG129" s="36" t="str">
        <f>IF(VLOOKUP($B129,'S 2 H NET'!$B$6:$N$130,13,FALSE)="","",(VLOOKUP($B129,'S 2 H NET'!$B$6:$N$130,13,FALSE)))</f>
        <v/>
      </c>
      <c r="AH129" s="51" t="str">
        <f>IF(AG129="","",SUM(AF129:AG129))</f>
        <v/>
      </c>
      <c r="AI129" s="51">
        <f>SUM(G129,J129,M129,P129,S129,V129,Y129,AB129,AE129,AH129)</f>
        <v>0</v>
      </c>
      <c r="AJ129" s="52">
        <f>+COUNT(G129,J129,M129,P129,S129,V129,Y129,AB129,AE129,AH129)</f>
        <v>1</v>
      </c>
      <c r="AK129" s="52">
        <f>IF(AJ129&lt;6,0,+SMALL(($G129,$J129,$M129,$P129,$S129,$V129,$Y129,$AB129,$AE129,$AH129),1))</f>
        <v>0</v>
      </c>
      <c r="AL129" s="52">
        <f>IF(AJ129&lt;7,0,+SMALL(($G129,$J129,$M129,$P129,$S129,$V129,$Y129,$AB129,$AE129,$AH129),2))</f>
        <v>0</v>
      </c>
      <c r="AM129" s="52">
        <f>IF(AJ129&lt;8,0,+SMALL(($G129,$J129,$M129,$P129,$S129,$V129,$Y129,$AB129,$AE129,$AH129),3))</f>
        <v>0</v>
      </c>
      <c r="AN129" s="52">
        <f>IF(AJ129&lt;9,0,+SMALL(($G129,$J129,$M129,$P129,$S129,$V129,$Y129,$AB129,$AE129,$AH129),4))</f>
        <v>0</v>
      </c>
      <c r="AO129" s="52">
        <f>AI129-AK129-AL129-AM129-AN129</f>
        <v>0</v>
      </c>
      <c r="AP129" s="20">
        <f>RANK(AO129,$AO$6:$AO$130,0)</f>
        <v>121</v>
      </c>
    </row>
    <row r="130" spans="2:42" ht="14.4">
      <c r="B130" s="129" t="s">
        <v>334</v>
      </c>
      <c r="C130" s="36"/>
      <c r="D130" s="119" t="s">
        <v>192</v>
      </c>
      <c r="E130" s="36" t="str">
        <f>IF(VLOOKUP($B130,'S 2 H BRUT'!$B$6:$E$130,4,FALSE)="","",(VLOOKUP($B130,'S 2 H BRUT'!$B$6:$E$130,4,FALSE)))</f>
        <v/>
      </c>
      <c r="F130" s="36" t="str">
        <f>IF(VLOOKUP($B130,'S 2 H NET'!$B$6:E$130,4,FALSE)="","",(VLOOKUP($B130,'S 2 H NET'!$B$6:$E$130,4,FALSE)))</f>
        <v/>
      </c>
      <c r="G130" s="51" t="str">
        <f>IF(F130="","",SUM(E130:F130))</f>
        <v/>
      </c>
      <c r="H130" s="36" t="str">
        <f>IF(VLOOKUP($B130,'S 2 H BRUT'!$B$6:$F$130,5,FALSE)="","",(VLOOKUP($B130,'S 2 H BRUT'!$B$6:$F$130,5,FALSE)))</f>
        <v/>
      </c>
      <c r="I130" s="36" t="str">
        <f>IF(VLOOKUP($B130,'S 2 H NET'!$B$6:$F$130,5,FALSE)="","",(VLOOKUP($B130,'S 2 H NET'!$B$6:$F$130,5,FALSE)))</f>
        <v/>
      </c>
      <c r="J130" s="51" t="str">
        <f>IF(I130="","",SUM(H130:I130))</f>
        <v/>
      </c>
      <c r="K130" s="36" t="str">
        <f>IF(VLOOKUP($B130,'S 2 H BRUT'!$B$6:$G$130,6,FALSE)="","",(VLOOKUP($B130,'S 2 H BRUT'!$B$6:$G$130,6,FALSE)))</f>
        <v/>
      </c>
      <c r="L130" s="36" t="str">
        <f>IF(VLOOKUP($B130,'S 2 H NET'!$B$6:$G$130,6,FALSE)="","",(VLOOKUP($B130,'S 2 H NET'!$B$6:$G$130,6,FALSE)))</f>
        <v/>
      </c>
      <c r="M130" s="51" t="str">
        <f>IF(L130="","",SUM(K130:L130))</f>
        <v/>
      </c>
      <c r="N130" s="36">
        <f>IF(VLOOKUP($B130,'S 2 H BRUT'!$B$6:$H$130,7,FALSE)="","",(VLOOKUP($B130,'S 2 H BRUT'!$B$6:$H$130,7,FALSE)))</f>
        <v>0</v>
      </c>
      <c r="O130" s="36">
        <f>IF(VLOOKUP($B130,'S 2 H NET'!$B$6:$H$130,7,FALSE)="","",(VLOOKUP($B130,'S 2 H NET'!$B$6:$H$130,7,FALSE)))</f>
        <v>0</v>
      </c>
      <c r="P130" s="51">
        <f>IF(O130="","",SUM(N130:O130))</f>
        <v>0</v>
      </c>
      <c r="Q130" s="36" t="str">
        <f>IF(VLOOKUP($B130,'S 2 H BRUT'!$B$6:$J$130,8,FALSE)="","",(VLOOKUP($B130,'S 2 H BRUT'!$B$6:$J$130,8,FALSE)))</f>
        <v/>
      </c>
      <c r="R130" s="36" t="str">
        <f>IF(VLOOKUP($B130,'S 2 H NET'!$B$6:$J$130,8,FALSE)="","",(VLOOKUP($B130,'S 2 H NET'!$B$6:$J$130,8,FALSE)))</f>
        <v/>
      </c>
      <c r="S130" s="51" t="str">
        <f>IF(R130="","",SUM(Q130:R130))</f>
        <v/>
      </c>
      <c r="T130" s="36" t="str">
        <f>IF(VLOOKUP($B130,'S 2 H BRUT'!$B$6:$J$130,9,FALSE)="","",(VLOOKUP($B130,'S 2 H BRUT'!$B$6:$J$130,9,FALSE)))</f>
        <v/>
      </c>
      <c r="U130" s="36" t="str">
        <f>IF(VLOOKUP($B130,'S 2 H NET'!$B$6:$J$130,9,FALSE)="","",(VLOOKUP($B130,'S 2 H NET'!$B$6:$J$130,9,FALSE)))</f>
        <v/>
      </c>
      <c r="V130" s="51" t="str">
        <f>IF(U130="","",SUM(T130:U130))</f>
        <v/>
      </c>
      <c r="W130" s="36" t="str">
        <f>IF(VLOOKUP($B130,'S 2 H BRUT'!$B$6:$M$130,10,FALSE)="","",(VLOOKUP($B130,'S 2 H BRUT'!$B$6:$M$130,10,FALSE)))</f>
        <v/>
      </c>
      <c r="X130" s="36" t="str">
        <f>IF(VLOOKUP($B130,'S 2 H NET'!$B$6:$M$130,10,FALSE)="","",(VLOOKUP($B130,'S 2 H NET'!$B$6:$M$130,10,FALSE)))</f>
        <v/>
      </c>
      <c r="Y130" s="51" t="str">
        <f>IF(X130="","",SUM(W130:X130))</f>
        <v/>
      </c>
      <c r="Z130" s="36" t="str">
        <f>IF(VLOOKUP($B130,'S 2 H BRUT'!$B$6:$L$130,11,FALSE)="","",(VLOOKUP($B130,'S 2 H BRUT'!$B$6:$L$130,11,FALSE)))</f>
        <v/>
      </c>
      <c r="AA130" s="36" t="str">
        <f>IF(VLOOKUP($B130,'S 2 H NET'!$B$6:$L$130,11,FALSE)="","",(VLOOKUP($B130,'S 2 H NET'!$B$6:$L$130,11,FALSE)))</f>
        <v/>
      </c>
      <c r="AB130" s="51" t="str">
        <f>IF(AA130="","",SUM(Z130:AA130))</f>
        <v/>
      </c>
      <c r="AC130" s="36" t="str">
        <f>IF(VLOOKUP($B130,'S 2 H BRUT'!$B$6:$M$130,12,FALSE)="","",(VLOOKUP($B130,'S 2 H BRUT'!$B$6:$M$130,12,FALSE)))</f>
        <v/>
      </c>
      <c r="AD130" s="36" t="str">
        <f>IF(VLOOKUP($B130,'S 2 H NET'!$B$6:$M$130,12,FALSE)="","",(VLOOKUP($B130,'S 2 H NET'!$B$6:$M$130,12,FALSE)))</f>
        <v/>
      </c>
      <c r="AE130" s="51" t="str">
        <f>IF(AD130="","",SUM(AC130:AD130))</f>
        <v/>
      </c>
      <c r="AF130" s="36" t="str">
        <f>IF(VLOOKUP($B130,'S 2 H BRUT'!$B$6:$N$130,13,FALSE)="","",(VLOOKUP($B130,'S 2 H BRUT'!$B$6:$N$130,13,FALSE)))</f>
        <v/>
      </c>
      <c r="AG130" s="36" t="str">
        <f>IF(VLOOKUP($B130,'S 2 H NET'!$B$6:$N$130,13,FALSE)="","",(VLOOKUP($B130,'S 2 H NET'!$B$6:$N$130,13,FALSE)))</f>
        <v/>
      </c>
      <c r="AH130" s="51" t="str">
        <f>IF(AG130="","",SUM(AF130:AG130))</f>
        <v/>
      </c>
      <c r="AI130" s="51">
        <f>SUM(G130,J130,M130,P130,S130,V130,Y130,AB130,AE130,AH130)</f>
        <v>0</v>
      </c>
      <c r="AJ130" s="52">
        <f>+COUNT(G130,J130,M130,P130,S130,V130,Y130,AB130,AE130,AH130)</f>
        <v>1</v>
      </c>
      <c r="AK130" s="52">
        <f>IF(AJ130&lt;6,0,+SMALL(($G130,$J130,$M130,$P130,$S130,$V130,$Y130,$AB130,$AE130,$AH130),1))</f>
        <v>0</v>
      </c>
      <c r="AL130" s="52">
        <f>IF(AJ130&lt;7,0,+SMALL(($G130,$J130,$M130,$P130,$S130,$V130,$Y130,$AB130,$AE130,$AH130),2))</f>
        <v>0</v>
      </c>
      <c r="AM130" s="52">
        <f>IF(AJ130&lt;8,0,+SMALL(($G130,$J130,$M130,$P130,$S130,$V130,$Y130,$AB130,$AE130,$AH130),3))</f>
        <v>0</v>
      </c>
      <c r="AN130" s="52">
        <f>IF(AJ130&lt;9,0,+SMALL(($G130,$J130,$M130,$P130,$S130,$V130,$Y130,$AB130,$AE130,$AH130),4))</f>
        <v>0</v>
      </c>
      <c r="AO130" s="52">
        <f>AI130-AK130-AL130-AM130-AN130</f>
        <v>0</v>
      </c>
      <c r="AP130" s="20">
        <f>RANK(AO130,$AO$6:$AO$130,0)</f>
        <v>121</v>
      </c>
    </row>
    <row r="131" spans="2:42" ht="14.4">
      <c r="Q131" s="14"/>
      <c r="R131" s="14"/>
      <c r="S131" s="35"/>
    </row>
    <row r="132" spans="2:42" ht="14.4">
      <c r="Q132" s="14"/>
      <c r="R132" s="14"/>
      <c r="S132" s="35"/>
    </row>
    <row r="133" spans="2:42">
      <c r="C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</row>
    <row r="134" spans="2:42">
      <c r="C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</row>
    <row r="135" spans="2:42" ht="14.4">
      <c r="C135" s="3"/>
      <c r="F135" s="3"/>
      <c r="G135" s="3"/>
      <c r="H135" s="3"/>
      <c r="I135" s="3"/>
      <c r="J135" s="2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K135" s="3"/>
    </row>
    <row r="136" spans="2:42">
      <c r="B136" s="24"/>
    </row>
  </sheetData>
  <sortState ref="B6:AP130">
    <sortCondition ref="AP6:AP130"/>
  </sortState>
  <mergeCells count="24">
    <mergeCell ref="E4:G4"/>
    <mergeCell ref="H4:J4"/>
    <mergeCell ref="E2:G2"/>
    <mergeCell ref="B2:D2"/>
    <mergeCell ref="C4:C5"/>
    <mergeCell ref="D4:D5"/>
    <mergeCell ref="B4:B5"/>
    <mergeCell ref="K4:M4"/>
    <mergeCell ref="N4:P4"/>
    <mergeCell ref="Q4:S4"/>
    <mergeCell ref="W4:Y4"/>
    <mergeCell ref="Z4:AB4"/>
    <mergeCell ref="AI2:AM2"/>
    <mergeCell ref="AP4:AP5"/>
    <mergeCell ref="T4:V4"/>
    <mergeCell ref="AC4:AE4"/>
    <mergeCell ref="AF4:AH4"/>
    <mergeCell ref="AO4:AO5"/>
    <mergeCell ref="AM4:AM5"/>
    <mergeCell ref="AL4:AL5"/>
    <mergeCell ref="AK4:AK5"/>
    <mergeCell ref="AJ4:AJ5"/>
    <mergeCell ref="AI4:AI5"/>
    <mergeCell ref="AN4:AN5"/>
  </mergeCells>
  <conditionalFormatting sqref="AP6:AP130">
    <cfRule type="cellIs" dxfId="35" priority="17" operator="equal">
      <formula>3</formula>
    </cfRule>
    <cfRule type="cellIs" dxfId="34" priority="18" operator="equal">
      <formula>2</formula>
    </cfRule>
    <cfRule type="cellIs" dxfId="33" priority="19" operator="equal">
      <formula>1</formula>
    </cfRule>
    <cfRule type="cellIs" dxfId="32" priority="20" operator="between">
      <formula>1</formula>
      <formula>3</formula>
    </cfRule>
  </conditionalFormatting>
  <pageMargins left="0" right="0" top="0" bottom="0" header="0" footer="0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133"/>
  <sheetViews>
    <sheetView workbookViewId="0">
      <pane ySplit="5" topLeftCell="A6" activePane="bottomLeft" state="frozen"/>
      <selection pane="bottomLeft" activeCell="B4" sqref="B4:B5"/>
    </sheetView>
  </sheetViews>
  <sheetFormatPr baseColWidth="10" defaultRowHeight="14.4"/>
  <cols>
    <col min="1" max="1" width="3.88671875" style="11" customWidth="1"/>
    <col min="2" max="2" width="23.109375" style="6" customWidth="1"/>
    <col min="3" max="3" width="4.33203125" style="9" customWidth="1"/>
    <col min="4" max="4" width="13.88671875" style="11" customWidth="1"/>
    <col min="5" max="14" width="6" style="10" customWidth="1"/>
    <col min="15" max="15" width="4.6640625" style="10" customWidth="1"/>
    <col min="16" max="20" width="4.44140625" style="11" customWidth="1"/>
    <col min="21" max="21" width="8" style="11" customWidth="1"/>
    <col min="22" max="22" width="6.109375" style="11" customWidth="1"/>
    <col min="23" max="23" width="2.44140625" style="11" customWidth="1"/>
  </cols>
  <sheetData>
    <row r="1" spans="1:24" ht="15" thickBot="1"/>
    <row r="2" spans="1:24" ht="21.6" thickBot="1">
      <c r="B2" s="226" t="s">
        <v>216</v>
      </c>
      <c r="C2" s="227"/>
      <c r="D2" s="127">
        <v>2023</v>
      </c>
      <c r="G2" s="12"/>
      <c r="H2" s="12"/>
      <c r="U2" s="175" t="s">
        <v>58</v>
      </c>
      <c r="V2" s="177"/>
    </row>
    <row r="3" spans="1:24" s="11" customFormat="1" ht="15" thickBot="1">
      <c r="B3" s="28"/>
      <c r="C3" s="28"/>
      <c r="D3" s="29"/>
      <c r="E3" s="10"/>
      <c r="F3" s="10"/>
      <c r="G3" s="12"/>
      <c r="H3" s="12"/>
      <c r="I3" s="10"/>
      <c r="J3" s="10"/>
      <c r="K3" s="10"/>
      <c r="L3" s="10"/>
      <c r="M3" s="10"/>
      <c r="N3" s="10"/>
      <c r="O3" s="10"/>
      <c r="V3" s="16"/>
    </row>
    <row r="4" spans="1:24" ht="32.25" customHeight="1">
      <c r="B4" s="229" t="s">
        <v>63</v>
      </c>
      <c r="C4" s="231" t="s">
        <v>1</v>
      </c>
      <c r="D4" s="233" t="s">
        <v>0</v>
      </c>
      <c r="E4" s="237" t="s">
        <v>88</v>
      </c>
      <c r="F4" s="239" t="s">
        <v>90</v>
      </c>
      <c r="G4" s="241" t="s">
        <v>87</v>
      </c>
      <c r="H4" s="243" t="s">
        <v>117</v>
      </c>
      <c r="I4" s="245" t="s">
        <v>118</v>
      </c>
      <c r="J4" s="251" t="s">
        <v>92</v>
      </c>
      <c r="K4" s="247" t="s">
        <v>91</v>
      </c>
      <c r="L4" s="249" t="s">
        <v>205</v>
      </c>
      <c r="M4" s="257" t="s">
        <v>228</v>
      </c>
      <c r="N4" s="259"/>
      <c r="O4" s="233" t="s">
        <v>59</v>
      </c>
      <c r="P4" s="235" t="s">
        <v>51</v>
      </c>
      <c r="Q4" s="253" t="s">
        <v>62</v>
      </c>
      <c r="R4" s="253" t="s">
        <v>61</v>
      </c>
      <c r="S4" s="253" t="s">
        <v>208</v>
      </c>
      <c r="T4" s="253" t="s">
        <v>209</v>
      </c>
      <c r="U4" s="189" t="s">
        <v>210</v>
      </c>
      <c r="V4" s="255" t="s">
        <v>78</v>
      </c>
      <c r="X4" s="11"/>
    </row>
    <row r="5" spans="1:24" ht="58.5" customHeight="1" thickBot="1">
      <c r="B5" s="230"/>
      <c r="C5" s="232"/>
      <c r="D5" s="234"/>
      <c r="E5" s="238"/>
      <c r="F5" s="240"/>
      <c r="G5" s="242"/>
      <c r="H5" s="244"/>
      <c r="I5" s="246"/>
      <c r="J5" s="252"/>
      <c r="K5" s="248"/>
      <c r="L5" s="250"/>
      <c r="M5" s="258"/>
      <c r="N5" s="260"/>
      <c r="O5" s="234"/>
      <c r="P5" s="236"/>
      <c r="Q5" s="254"/>
      <c r="R5" s="254"/>
      <c r="S5" s="254"/>
      <c r="T5" s="254"/>
      <c r="U5" s="190"/>
      <c r="V5" s="256"/>
      <c r="X5" s="11"/>
    </row>
    <row r="6" spans="1:24">
      <c r="B6" s="129" t="s">
        <v>38</v>
      </c>
      <c r="C6" s="36"/>
      <c r="D6" s="45" t="s">
        <v>8</v>
      </c>
      <c r="E6" s="36">
        <v>20</v>
      </c>
      <c r="F6" s="36">
        <v>15</v>
      </c>
      <c r="G6" s="36">
        <v>25</v>
      </c>
      <c r="H6" s="36">
        <v>21</v>
      </c>
      <c r="I6" s="36">
        <v>28</v>
      </c>
      <c r="J6" s="36">
        <v>23</v>
      </c>
      <c r="K6" s="36">
        <v>21</v>
      </c>
      <c r="L6" s="36">
        <v>19</v>
      </c>
      <c r="M6" s="36">
        <v>15</v>
      </c>
      <c r="N6" s="36"/>
      <c r="O6" s="43">
        <f>SUM(E6:N6)</f>
        <v>187</v>
      </c>
      <c r="P6" s="49">
        <f>COUNT(E6:N6)</f>
        <v>9</v>
      </c>
      <c r="Q6" s="20">
        <f>IF(P6&lt;6,0,+SMALL((E6:N6),1))</f>
        <v>15</v>
      </c>
      <c r="R6" s="20">
        <f>IF(P6&lt;7,0,+SMALL((E6:N6),2))</f>
        <v>15</v>
      </c>
      <c r="S6" s="20">
        <f>IF(P6&lt;8,0,+SMALL((E6:N6),3))</f>
        <v>19</v>
      </c>
      <c r="T6" s="20">
        <f>IF(P6&lt;9,0,+SMALL((E6:N6),4))</f>
        <v>20</v>
      </c>
      <c r="U6" s="20">
        <f>O6-Q6-R6-S6-T6</f>
        <v>118</v>
      </c>
      <c r="V6" s="7">
        <f>RANK(U6,$U$6:$U$130,0)</f>
        <v>1</v>
      </c>
    </row>
    <row r="7" spans="1:24" s="11" customFormat="1">
      <c r="B7" s="129" t="s">
        <v>270</v>
      </c>
      <c r="C7" s="36"/>
      <c r="D7" s="44" t="s">
        <v>48</v>
      </c>
      <c r="E7" s="36">
        <v>26</v>
      </c>
      <c r="F7" s="36"/>
      <c r="G7" s="36">
        <v>18</v>
      </c>
      <c r="H7" s="36">
        <v>19</v>
      </c>
      <c r="I7" s="36"/>
      <c r="J7" s="36"/>
      <c r="K7" s="36"/>
      <c r="L7" s="36">
        <v>25</v>
      </c>
      <c r="M7" s="36">
        <v>23</v>
      </c>
      <c r="N7" s="36"/>
      <c r="O7" s="43">
        <f>SUM(E7:N7)</f>
        <v>111</v>
      </c>
      <c r="P7" s="49">
        <f>COUNT(E7:N7)</f>
        <v>5</v>
      </c>
      <c r="Q7" s="20">
        <f>IF(P7&lt;6,0,+SMALL((E7:N7),1))</f>
        <v>0</v>
      </c>
      <c r="R7" s="20">
        <f>IF(P7&lt;7,0,+SMALL((E7:N7),2))</f>
        <v>0</v>
      </c>
      <c r="S7" s="20">
        <f>IF(P7&lt;8,0,+SMALL((E7:N7),3))</f>
        <v>0</v>
      </c>
      <c r="T7" s="20">
        <f>IF(P7&lt;9,0,+SMALL((E7:N7),4))</f>
        <v>0</v>
      </c>
      <c r="U7" s="20">
        <f>O7-Q7-R7-S7-T7</f>
        <v>111</v>
      </c>
      <c r="V7" s="7">
        <f>RANK(U7,$U$6:$U$130,0)</f>
        <v>2</v>
      </c>
    </row>
    <row r="8" spans="1:24">
      <c r="B8" s="129" t="s">
        <v>288</v>
      </c>
      <c r="C8" s="36"/>
      <c r="D8" s="76" t="s">
        <v>16</v>
      </c>
      <c r="E8" s="36"/>
      <c r="F8" s="36">
        <v>15</v>
      </c>
      <c r="G8" s="36">
        <v>18</v>
      </c>
      <c r="H8" s="36">
        <v>20</v>
      </c>
      <c r="I8" s="36">
        <v>24</v>
      </c>
      <c r="J8" s="36">
        <v>12</v>
      </c>
      <c r="K8" s="36"/>
      <c r="L8" s="36">
        <v>26</v>
      </c>
      <c r="M8" s="36">
        <v>19</v>
      </c>
      <c r="N8" s="36"/>
      <c r="O8" s="43">
        <f>SUM(E8:N8)</f>
        <v>134</v>
      </c>
      <c r="P8" s="49">
        <f>COUNT(E8:N8)</f>
        <v>7</v>
      </c>
      <c r="Q8" s="20">
        <f>IF(P8&lt;6,0,+SMALL((E8:N8),1))</f>
        <v>12</v>
      </c>
      <c r="R8" s="20">
        <f>IF(P8&lt;7,0,+SMALL((E8:N8),2))</f>
        <v>15</v>
      </c>
      <c r="S8" s="20">
        <f>IF(P8&lt;8,0,+SMALL((E8:N8),3))</f>
        <v>0</v>
      </c>
      <c r="T8" s="20">
        <f>IF(P8&lt;9,0,+SMALL((E8:N8),4))</f>
        <v>0</v>
      </c>
      <c r="U8" s="20">
        <f>O8-Q8-R8-S8-T8</f>
        <v>107</v>
      </c>
      <c r="V8" s="7">
        <f>RANK(U8,$U$6:$U$130,0)</f>
        <v>3</v>
      </c>
    </row>
    <row r="9" spans="1:24">
      <c r="B9" s="129" t="s">
        <v>245</v>
      </c>
      <c r="C9" s="36"/>
      <c r="D9" s="46" t="s">
        <v>22</v>
      </c>
      <c r="E9" s="36">
        <v>24</v>
      </c>
      <c r="F9" s="36">
        <v>18</v>
      </c>
      <c r="G9" s="36"/>
      <c r="H9" s="36">
        <v>18</v>
      </c>
      <c r="I9" s="36"/>
      <c r="J9" s="36">
        <v>13</v>
      </c>
      <c r="K9" s="36"/>
      <c r="L9" s="36">
        <v>22</v>
      </c>
      <c r="M9" s="36">
        <v>23</v>
      </c>
      <c r="N9" s="36"/>
      <c r="O9" s="43">
        <f>SUM(E9:N9)</f>
        <v>118</v>
      </c>
      <c r="P9" s="49">
        <f>COUNT(E9:N9)</f>
        <v>6</v>
      </c>
      <c r="Q9" s="20">
        <f>IF(P9&lt;6,0,+SMALL((E9:N9),1))</f>
        <v>13</v>
      </c>
      <c r="R9" s="20">
        <f>IF(P9&lt;7,0,+SMALL((E9:N9),2))</f>
        <v>0</v>
      </c>
      <c r="S9" s="20">
        <f>IF(P9&lt;8,0,+SMALL((E9:N9),3))</f>
        <v>0</v>
      </c>
      <c r="T9" s="20">
        <f>IF(P9&lt;9,0,+SMALL((E9:N9),4))</f>
        <v>0</v>
      </c>
      <c r="U9" s="20">
        <f>O9-Q9-R9-S9-T9</f>
        <v>105</v>
      </c>
      <c r="V9" s="7">
        <f>RANK(U9,$U$6:$U$130,0)</f>
        <v>4</v>
      </c>
    </row>
    <row r="10" spans="1:24" s="11" customFormat="1">
      <c r="B10" s="129" t="s">
        <v>15</v>
      </c>
      <c r="C10" s="36"/>
      <c r="D10" s="44" t="s">
        <v>5</v>
      </c>
      <c r="E10" s="36">
        <v>20</v>
      </c>
      <c r="F10" s="36">
        <v>14</v>
      </c>
      <c r="G10" s="36">
        <v>17</v>
      </c>
      <c r="H10" s="36">
        <v>17</v>
      </c>
      <c r="I10" s="36">
        <v>15</v>
      </c>
      <c r="J10" s="36">
        <v>16</v>
      </c>
      <c r="K10" s="36">
        <v>24</v>
      </c>
      <c r="L10" s="36">
        <v>17</v>
      </c>
      <c r="M10" s="36">
        <v>24</v>
      </c>
      <c r="N10" s="36"/>
      <c r="O10" s="43">
        <f>SUM(E10:N10)</f>
        <v>164</v>
      </c>
      <c r="P10" s="49">
        <f>COUNT(E10:N10)</f>
        <v>9</v>
      </c>
      <c r="Q10" s="20">
        <f>IF(P10&lt;6,0,+SMALL((E10:N10),1))</f>
        <v>14</v>
      </c>
      <c r="R10" s="20">
        <f>IF(P10&lt;7,0,+SMALL((E10:N10),2))</f>
        <v>15</v>
      </c>
      <c r="S10" s="20">
        <f>IF(P10&lt;8,0,+SMALL((E10:N10),3))</f>
        <v>16</v>
      </c>
      <c r="T10" s="20">
        <f>IF(P10&lt;9,0,+SMALL((E10:N10),4))</f>
        <v>17</v>
      </c>
      <c r="U10" s="20">
        <f>O10-Q10-R10-S10-T10</f>
        <v>102</v>
      </c>
      <c r="V10" s="7">
        <f>RANK(U10,$U$6:$U$130,0)</f>
        <v>5</v>
      </c>
    </row>
    <row r="11" spans="1:24" s="11" customFormat="1">
      <c r="A11" s="60"/>
      <c r="B11" s="129" t="s">
        <v>195</v>
      </c>
      <c r="C11" s="36"/>
      <c r="D11" s="75" t="s">
        <v>109</v>
      </c>
      <c r="E11" s="36">
        <v>20</v>
      </c>
      <c r="F11" s="36">
        <v>15</v>
      </c>
      <c r="G11" s="36">
        <v>12</v>
      </c>
      <c r="H11" s="36"/>
      <c r="I11" s="36">
        <v>22</v>
      </c>
      <c r="J11" s="36">
        <v>16</v>
      </c>
      <c r="K11" s="36"/>
      <c r="L11" s="36"/>
      <c r="M11" s="36">
        <v>20</v>
      </c>
      <c r="N11" s="36"/>
      <c r="O11" s="43">
        <f>SUM(E11:N11)</f>
        <v>105</v>
      </c>
      <c r="P11" s="49">
        <f>COUNT(E11:N11)</f>
        <v>6</v>
      </c>
      <c r="Q11" s="20">
        <f>IF(P11&lt;6,0,+SMALL((E11:N11),1))</f>
        <v>12</v>
      </c>
      <c r="R11" s="20">
        <f>IF(P11&lt;7,0,+SMALL((E11:N11),2))</f>
        <v>0</v>
      </c>
      <c r="S11" s="20">
        <f>IF(P11&lt;8,0,+SMALL((E11:N11),3))</f>
        <v>0</v>
      </c>
      <c r="T11" s="20">
        <f>IF(P11&lt;9,0,+SMALL((E11:N11),4))</f>
        <v>0</v>
      </c>
      <c r="U11" s="20">
        <f>O11-Q11-R11-S11-T11</f>
        <v>93</v>
      </c>
      <c r="V11" s="7">
        <f>RANK(U11,$U$6:$U$130,0)</f>
        <v>6</v>
      </c>
    </row>
    <row r="12" spans="1:24" s="11" customFormat="1">
      <c r="A12" s="60"/>
      <c r="B12" s="129" t="s">
        <v>72</v>
      </c>
      <c r="C12" s="36"/>
      <c r="D12" s="47" t="s">
        <v>50</v>
      </c>
      <c r="E12" s="36">
        <v>24</v>
      </c>
      <c r="F12" s="36">
        <v>9</v>
      </c>
      <c r="G12" s="36"/>
      <c r="H12" s="36">
        <v>11</v>
      </c>
      <c r="I12" s="36">
        <v>22</v>
      </c>
      <c r="J12" s="36">
        <v>0</v>
      </c>
      <c r="K12" s="36">
        <v>18</v>
      </c>
      <c r="L12" s="36"/>
      <c r="M12" s="36">
        <v>14</v>
      </c>
      <c r="N12" s="36"/>
      <c r="O12" s="43">
        <f>SUM(E12:N12)</f>
        <v>98</v>
      </c>
      <c r="P12" s="49">
        <f>COUNT(E12:N12)</f>
        <v>7</v>
      </c>
      <c r="Q12" s="20">
        <f>IF(P12&lt;6,0,+SMALL((E12:N12),1))</f>
        <v>0</v>
      </c>
      <c r="R12" s="20">
        <f>IF(P12&lt;7,0,+SMALL((E12:N12),2))</f>
        <v>9</v>
      </c>
      <c r="S12" s="20">
        <f>IF(P12&lt;8,0,+SMALL((E12:N12),3))</f>
        <v>0</v>
      </c>
      <c r="T12" s="20">
        <f>IF(P12&lt;9,0,+SMALL((E12:N12),4))</f>
        <v>0</v>
      </c>
      <c r="U12" s="20">
        <f>O12-Q12-R12-S12-T12</f>
        <v>89</v>
      </c>
      <c r="V12" s="7">
        <f>RANK(U12,$U$6:$U$130,0)</f>
        <v>7</v>
      </c>
    </row>
    <row r="13" spans="1:24" s="11" customFormat="1">
      <c r="A13" s="60"/>
      <c r="B13" s="129" t="s">
        <v>33</v>
      </c>
      <c r="C13" s="36"/>
      <c r="D13" s="75" t="s">
        <v>109</v>
      </c>
      <c r="E13" s="36">
        <v>17</v>
      </c>
      <c r="F13" s="36">
        <v>24</v>
      </c>
      <c r="G13" s="36"/>
      <c r="H13" s="36"/>
      <c r="I13" s="36">
        <v>21</v>
      </c>
      <c r="J13" s="36">
        <v>14</v>
      </c>
      <c r="K13" s="36"/>
      <c r="L13" s="36">
        <v>13</v>
      </c>
      <c r="M13" s="36">
        <v>13</v>
      </c>
      <c r="N13" s="36"/>
      <c r="O13" s="43">
        <f>SUM(E13:N13)</f>
        <v>102</v>
      </c>
      <c r="P13" s="49">
        <f>COUNT(E13:N13)</f>
        <v>6</v>
      </c>
      <c r="Q13" s="20">
        <f>IF(P13&lt;6,0,+SMALL((E13:N13),1))</f>
        <v>13</v>
      </c>
      <c r="R13" s="20">
        <f>IF(P13&lt;7,0,+SMALL((E13:N13),2))</f>
        <v>0</v>
      </c>
      <c r="S13" s="20">
        <f>IF(P13&lt;8,0,+SMALL((E13:N13),3))</f>
        <v>0</v>
      </c>
      <c r="T13" s="20">
        <f>IF(P13&lt;9,0,+SMALL((E13:N13),4))</f>
        <v>0</v>
      </c>
      <c r="U13" s="20">
        <f>O13-Q13-R13-S13-T13</f>
        <v>89</v>
      </c>
      <c r="V13" s="7">
        <f>RANK(U13,$U$6:$U$130,0)</f>
        <v>7</v>
      </c>
    </row>
    <row r="14" spans="1:24" s="11" customFormat="1">
      <c r="A14" s="60"/>
      <c r="B14" s="129" t="s">
        <v>97</v>
      </c>
      <c r="C14" s="36"/>
      <c r="D14" s="46" t="s">
        <v>22</v>
      </c>
      <c r="E14" s="36"/>
      <c r="F14" s="36">
        <v>14</v>
      </c>
      <c r="G14" s="36"/>
      <c r="H14" s="36">
        <v>19</v>
      </c>
      <c r="I14" s="36">
        <v>16</v>
      </c>
      <c r="J14" s="36">
        <v>18</v>
      </c>
      <c r="K14" s="36"/>
      <c r="L14" s="36">
        <v>14</v>
      </c>
      <c r="M14" s="36">
        <v>21</v>
      </c>
      <c r="N14" s="36"/>
      <c r="O14" s="43">
        <f>SUM(E14:N14)</f>
        <v>102</v>
      </c>
      <c r="P14" s="49">
        <f>COUNT(E14:N14)</f>
        <v>6</v>
      </c>
      <c r="Q14" s="20">
        <f>IF(P14&lt;6,0,+SMALL((E14:N14),1))</f>
        <v>14</v>
      </c>
      <c r="R14" s="20">
        <f>IF(P14&lt;7,0,+SMALL((E14:N14),2))</f>
        <v>0</v>
      </c>
      <c r="S14" s="20">
        <f>IF(P14&lt;8,0,+SMALL((E14:N14),3))</f>
        <v>0</v>
      </c>
      <c r="T14" s="20">
        <f>IF(P14&lt;9,0,+SMALL((E14:N14),4))</f>
        <v>0</v>
      </c>
      <c r="U14" s="20">
        <f>O14-Q14-R14-S14-T14</f>
        <v>88</v>
      </c>
      <c r="V14" s="7">
        <f>RANK(U14,$U$6:$U$130,0)</f>
        <v>9</v>
      </c>
    </row>
    <row r="15" spans="1:24" s="11" customFormat="1">
      <c r="A15" s="60"/>
      <c r="B15" s="129" t="s">
        <v>295</v>
      </c>
      <c r="C15" s="36"/>
      <c r="D15" s="44" t="s">
        <v>48</v>
      </c>
      <c r="E15" s="36"/>
      <c r="F15" s="36"/>
      <c r="G15" s="36">
        <v>14</v>
      </c>
      <c r="H15" s="36">
        <v>14</v>
      </c>
      <c r="I15" s="36">
        <v>25</v>
      </c>
      <c r="J15" s="36">
        <v>14</v>
      </c>
      <c r="K15" s="36"/>
      <c r="L15" s="36">
        <v>19</v>
      </c>
      <c r="M15" s="36"/>
      <c r="N15" s="36"/>
      <c r="O15" s="43">
        <f>SUM(E15:N15)</f>
        <v>86</v>
      </c>
      <c r="P15" s="49">
        <f>COUNT(E15:N15)</f>
        <v>5</v>
      </c>
      <c r="Q15" s="20">
        <f>IF(P15&lt;6,0,+SMALL((E15:N15),1))</f>
        <v>0</v>
      </c>
      <c r="R15" s="20">
        <f>IF(P15&lt;7,0,+SMALL((E15:N15),2))</f>
        <v>0</v>
      </c>
      <c r="S15" s="20">
        <f>IF(P15&lt;8,0,+SMALL((E15:N15),3))</f>
        <v>0</v>
      </c>
      <c r="T15" s="20">
        <f>IF(P15&lt;9,0,+SMALL((E15:N15),4))</f>
        <v>0</v>
      </c>
      <c r="U15" s="20">
        <f>O15-Q15-R15-S15-T15</f>
        <v>86</v>
      </c>
      <c r="V15" s="7">
        <f>RANK(U15,$U$6:$U$130,0)</f>
        <v>10</v>
      </c>
    </row>
    <row r="16" spans="1:24" s="11" customFormat="1">
      <c r="A16" s="60"/>
      <c r="B16" s="129" t="s">
        <v>21</v>
      </c>
      <c r="C16" s="36"/>
      <c r="D16" s="46" t="s">
        <v>22</v>
      </c>
      <c r="E16" s="36">
        <v>20</v>
      </c>
      <c r="F16" s="36">
        <v>14</v>
      </c>
      <c r="G16" s="36">
        <v>8</v>
      </c>
      <c r="H16" s="36"/>
      <c r="I16" s="36">
        <v>21</v>
      </c>
      <c r="J16" s="36"/>
      <c r="K16" s="36">
        <v>14</v>
      </c>
      <c r="L16" s="36">
        <v>12</v>
      </c>
      <c r="M16" s="36">
        <v>17</v>
      </c>
      <c r="N16" s="36"/>
      <c r="O16" s="43">
        <f>SUM(E16:N16)</f>
        <v>106</v>
      </c>
      <c r="P16" s="49">
        <f>COUNT(E16:N16)</f>
        <v>7</v>
      </c>
      <c r="Q16" s="20">
        <f>IF(P16&lt;6,0,+SMALL((E16:N16),1))</f>
        <v>8</v>
      </c>
      <c r="R16" s="20">
        <f>IF(P16&lt;7,0,+SMALL((E16:N16),2))</f>
        <v>12</v>
      </c>
      <c r="S16" s="20">
        <f>IF(P16&lt;8,0,+SMALL((E16:N16),3))</f>
        <v>0</v>
      </c>
      <c r="T16" s="20">
        <f>IF(P16&lt;9,0,+SMALL((E16:N16),4))</f>
        <v>0</v>
      </c>
      <c r="U16" s="20">
        <f>O16-Q16-R16-S16-T16</f>
        <v>86</v>
      </c>
      <c r="V16" s="7">
        <f>RANK(U16,$U$6:$U$130,0)</f>
        <v>10</v>
      </c>
    </row>
    <row r="17" spans="1:22" s="11" customFormat="1">
      <c r="A17" s="60"/>
      <c r="B17" s="129" t="s">
        <v>256</v>
      </c>
      <c r="C17" s="49"/>
      <c r="D17" s="131" t="s">
        <v>236</v>
      </c>
      <c r="E17" s="36">
        <v>17</v>
      </c>
      <c r="F17" s="36">
        <v>16</v>
      </c>
      <c r="G17" s="36">
        <v>11</v>
      </c>
      <c r="H17" s="36"/>
      <c r="I17" s="36"/>
      <c r="J17" s="36">
        <v>21</v>
      </c>
      <c r="K17" s="36">
        <v>18</v>
      </c>
      <c r="L17" s="36">
        <v>14</v>
      </c>
      <c r="M17" s="36"/>
      <c r="N17" s="36"/>
      <c r="O17" s="43">
        <f>SUM(E17:N17)</f>
        <v>97</v>
      </c>
      <c r="P17" s="49">
        <f>COUNT(E17:N17)</f>
        <v>6</v>
      </c>
      <c r="Q17" s="20">
        <f>IF(P17&lt;6,0,+SMALL((E17:N17),1))</f>
        <v>11</v>
      </c>
      <c r="R17" s="20">
        <f>IF(P17&lt;7,0,+SMALL((E17:N17),2))</f>
        <v>0</v>
      </c>
      <c r="S17" s="20">
        <f>IF(P17&lt;8,0,+SMALL((E17:N17),3))</f>
        <v>0</v>
      </c>
      <c r="T17" s="20">
        <f>IF(P17&lt;9,0,+SMALL((E17:N17),4))</f>
        <v>0</v>
      </c>
      <c r="U17" s="20">
        <f>O17-Q17-R17-S17-T17</f>
        <v>86</v>
      </c>
      <c r="V17" s="7">
        <f>RANK(U17,$U$6:$U$130,0)</f>
        <v>10</v>
      </c>
    </row>
    <row r="18" spans="1:22" s="11" customFormat="1">
      <c r="B18" s="129" t="s">
        <v>194</v>
      </c>
      <c r="C18" s="36"/>
      <c r="D18" s="45" t="s">
        <v>8</v>
      </c>
      <c r="E18" s="36">
        <v>21</v>
      </c>
      <c r="F18" s="36">
        <v>20</v>
      </c>
      <c r="G18" s="36">
        <v>16</v>
      </c>
      <c r="H18" s="36"/>
      <c r="I18" s="36"/>
      <c r="J18" s="36"/>
      <c r="K18" s="36"/>
      <c r="L18" s="36">
        <v>18</v>
      </c>
      <c r="M18" s="36">
        <v>10</v>
      </c>
      <c r="N18" s="36"/>
      <c r="O18" s="43">
        <f>SUM(E18:N18)</f>
        <v>85</v>
      </c>
      <c r="P18" s="49">
        <f>COUNT(E18:N18)</f>
        <v>5</v>
      </c>
      <c r="Q18" s="20">
        <f>IF(P18&lt;6,0,+SMALL((E18:N18),1))</f>
        <v>0</v>
      </c>
      <c r="R18" s="20">
        <f>IF(P18&lt;7,0,+SMALL((E18:N18),2))</f>
        <v>0</v>
      </c>
      <c r="S18" s="20">
        <f>IF(P18&lt;8,0,+SMALL((E18:N18),3))</f>
        <v>0</v>
      </c>
      <c r="T18" s="20">
        <f>IF(P18&lt;9,0,+SMALL((E18:N18),4))</f>
        <v>0</v>
      </c>
      <c r="U18" s="20">
        <f>O18-Q18-R18-S18-T18</f>
        <v>85</v>
      </c>
      <c r="V18" s="7">
        <f>RANK(U18,$U$6:$U$130,0)</f>
        <v>13</v>
      </c>
    </row>
    <row r="19" spans="1:22" s="11" customFormat="1">
      <c r="B19" s="129" t="s">
        <v>278</v>
      </c>
      <c r="C19" s="36"/>
      <c r="D19" s="86" t="s">
        <v>181</v>
      </c>
      <c r="E19" s="160">
        <v>13</v>
      </c>
      <c r="F19" s="36"/>
      <c r="G19" s="160">
        <v>3</v>
      </c>
      <c r="H19" s="160">
        <v>15</v>
      </c>
      <c r="I19" s="36"/>
      <c r="J19" s="36">
        <v>20</v>
      </c>
      <c r="K19" s="161">
        <v>17</v>
      </c>
      <c r="L19" s="161">
        <v>12</v>
      </c>
      <c r="M19" s="161">
        <v>19</v>
      </c>
      <c r="N19" s="36"/>
      <c r="O19" s="43">
        <f>SUM(E19:N19)</f>
        <v>99</v>
      </c>
      <c r="P19" s="49">
        <f>COUNT(E19:N19)</f>
        <v>7</v>
      </c>
      <c r="Q19" s="20">
        <f>IF(P19&lt;6,0,+SMALL((E19:N19),1))</f>
        <v>3</v>
      </c>
      <c r="R19" s="20">
        <f>IF(P19&lt;7,0,+SMALL((E19:N19),2))</f>
        <v>12</v>
      </c>
      <c r="S19" s="20">
        <f>IF(P19&lt;8,0,+SMALL((E19:N19),3))</f>
        <v>0</v>
      </c>
      <c r="T19" s="20">
        <f>IF(P19&lt;9,0,+SMALL((E19:N19),4))</f>
        <v>0</v>
      </c>
      <c r="U19" s="20">
        <f>O19-Q19-R19-S19-T19</f>
        <v>84</v>
      </c>
      <c r="V19" s="7">
        <f>RANK(U19,$U$6:$U$130,0)</f>
        <v>14</v>
      </c>
    </row>
    <row r="20" spans="1:22" s="11" customFormat="1">
      <c r="B20" s="129" t="s">
        <v>274</v>
      </c>
      <c r="C20" s="36"/>
      <c r="D20" s="47" t="s">
        <v>50</v>
      </c>
      <c r="E20" s="36">
        <v>21</v>
      </c>
      <c r="F20" s="36"/>
      <c r="G20" s="36">
        <v>13</v>
      </c>
      <c r="H20" s="36">
        <v>11</v>
      </c>
      <c r="I20" s="36"/>
      <c r="J20" s="36">
        <v>12</v>
      </c>
      <c r="K20" s="36">
        <v>20</v>
      </c>
      <c r="L20" s="36"/>
      <c r="M20" s="36">
        <v>18</v>
      </c>
      <c r="N20" s="36"/>
      <c r="O20" s="43">
        <f>SUM(E20:N20)</f>
        <v>95</v>
      </c>
      <c r="P20" s="49">
        <f>COUNT(E20:N20)</f>
        <v>6</v>
      </c>
      <c r="Q20" s="20">
        <f>IF(P20&lt;6,0,+SMALL((E20:N20),1))</f>
        <v>11</v>
      </c>
      <c r="R20" s="20">
        <f>IF(P20&lt;7,0,+SMALL((E20:N20),2))</f>
        <v>0</v>
      </c>
      <c r="S20" s="20">
        <f>IF(P20&lt;8,0,+SMALL((E20:N20),3))</f>
        <v>0</v>
      </c>
      <c r="T20" s="20">
        <f>IF(P20&lt;9,0,+SMALL((E20:N20),4))</f>
        <v>0</v>
      </c>
      <c r="U20" s="20">
        <f>O20-Q20-R20-S20-T20</f>
        <v>84</v>
      </c>
      <c r="V20" s="7">
        <f>RANK(U20,$U$6:$U$130,0)</f>
        <v>14</v>
      </c>
    </row>
    <row r="21" spans="1:22" s="11" customFormat="1">
      <c r="B21" s="129" t="s">
        <v>101</v>
      </c>
      <c r="C21" s="36"/>
      <c r="D21" s="46" t="s">
        <v>22</v>
      </c>
      <c r="E21" s="36">
        <v>18</v>
      </c>
      <c r="F21" s="36">
        <v>17</v>
      </c>
      <c r="G21" s="36">
        <v>15</v>
      </c>
      <c r="H21" s="36"/>
      <c r="I21" s="36">
        <v>17</v>
      </c>
      <c r="J21" s="36"/>
      <c r="K21" s="36"/>
      <c r="L21" s="36">
        <v>15</v>
      </c>
      <c r="M21" s="36">
        <v>14</v>
      </c>
      <c r="N21" s="36"/>
      <c r="O21" s="43">
        <f>SUM(E21:N21)</f>
        <v>96</v>
      </c>
      <c r="P21" s="49">
        <f>COUNT(E21:N21)</f>
        <v>6</v>
      </c>
      <c r="Q21" s="20">
        <f>IF(P21&lt;6,0,+SMALL((E21:N21),1))</f>
        <v>14</v>
      </c>
      <c r="R21" s="20">
        <f>IF(P21&lt;7,0,+SMALL((E21:N21),2))</f>
        <v>0</v>
      </c>
      <c r="S21" s="20">
        <f>IF(P21&lt;8,0,+SMALL((E21:N21),3))</f>
        <v>0</v>
      </c>
      <c r="T21" s="20">
        <f>IF(P21&lt;9,0,+SMALL((E21:N21),4))</f>
        <v>0</v>
      </c>
      <c r="U21" s="20">
        <f>O21-Q21-R21-S21-T21</f>
        <v>82</v>
      </c>
      <c r="V21" s="7">
        <f>RANK(U21,$U$6:$U$130,0)</f>
        <v>16</v>
      </c>
    </row>
    <row r="22" spans="1:22">
      <c r="B22" s="129" t="s">
        <v>289</v>
      </c>
      <c r="C22" s="36"/>
      <c r="D22" s="47" t="s">
        <v>50</v>
      </c>
      <c r="E22" s="36"/>
      <c r="F22" s="36">
        <v>18</v>
      </c>
      <c r="G22" s="36"/>
      <c r="H22" s="36">
        <v>13</v>
      </c>
      <c r="I22" s="36">
        <v>22</v>
      </c>
      <c r="J22" s="36">
        <v>12</v>
      </c>
      <c r="K22" s="36"/>
      <c r="L22" s="36">
        <v>9</v>
      </c>
      <c r="M22" s="36">
        <v>17</v>
      </c>
      <c r="N22" s="36"/>
      <c r="O22" s="43">
        <f>SUM(E22:N22)</f>
        <v>91</v>
      </c>
      <c r="P22" s="49">
        <f>COUNT(E22:N22)</f>
        <v>6</v>
      </c>
      <c r="Q22" s="20">
        <f>IF(P22&lt;6,0,+SMALL((E22:N22),1))</f>
        <v>9</v>
      </c>
      <c r="R22" s="20">
        <f>IF(P22&lt;7,0,+SMALL((E22:N22),2))</f>
        <v>0</v>
      </c>
      <c r="S22" s="20">
        <f>IF(P22&lt;8,0,+SMALL((E22:N22),3))</f>
        <v>0</v>
      </c>
      <c r="T22" s="20">
        <f>IF(P22&lt;9,0,+SMALL((E22:N22),4))</f>
        <v>0</v>
      </c>
      <c r="U22" s="20">
        <f>O22-Q22-R22-S22-T22</f>
        <v>82</v>
      </c>
      <c r="V22" s="7">
        <f>RANK(U22,$U$6:$U$130,0)</f>
        <v>16</v>
      </c>
    </row>
    <row r="23" spans="1:22">
      <c r="B23" s="129" t="s">
        <v>41</v>
      </c>
      <c r="C23" s="36"/>
      <c r="D23" s="45" t="s">
        <v>8</v>
      </c>
      <c r="E23" s="36">
        <v>20</v>
      </c>
      <c r="F23" s="36">
        <v>14</v>
      </c>
      <c r="G23" s="36">
        <v>14</v>
      </c>
      <c r="H23" s="36">
        <v>15</v>
      </c>
      <c r="I23" s="36">
        <v>16</v>
      </c>
      <c r="J23" s="36">
        <v>15</v>
      </c>
      <c r="K23" s="36">
        <v>6</v>
      </c>
      <c r="L23" s="36">
        <v>15</v>
      </c>
      <c r="M23" s="36">
        <v>5</v>
      </c>
      <c r="N23" s="36"/>
      <c r="O23" s="43">
        <f>SUM(E23:N23)</f>
        <v>120</v>
      </c>
      <c r="P23" s="49">
        <f>COUNT(E23:N23)</f>
        <v>9</v>
      </c>
      <c r="Q23" s="20">
        <f>IF(P23&lt;6,0,+SMALL((E23:N23),1))</f>
        <v>5</v>
      </c>
      <c r="R23" s="20">
        <f>IF(P23&lt;7,0,+SMALL((E23:N23),2))</f>
        <v>6</v>
      </c>
      <c r="S23" s="20">
        <f>IF(P23&lt;8,0,+SMALL((E23:N23),3))</f>
        <v>14</v>
      </c>
      <c r="T23" s="20">
        <f>IF(P23&lt;9,0,+SMALL((E23:N23),4))</f>
        <v>14</v>
      </c>
      <c r="U23" s="20">
        <f>O23-Q23-R23-S23-T23</f>
        <v>81</v>
      </c>
      <c r="V23" s="7">
        <f>RANK(U23,$U$6:$U$130,0)</f>
        <v>18</v>
      </c>
    </row>
    <row r="24" spans="1:22">
      <c r="B24" s="129" t="s">
        <v>319</v>
      </c>
      <c r="C24" s="36"/>
      <c r="D24" s="86" t="s">
        <v>181</v>
      </c>
      <c r="E24" s="36"/>
      <c r="F24" s="36">
        <v>28</v>
      </c>
      <c r="G24" s="36"/>
      <c r="H24" s="36">
        <v>30</v>
      </c>
      <c r="I24" s="36"/>
      <c r="J24" s="36"/>
      <c r="K24" s="36"/>
      <c r="L24" s="36"/>
      <c r="M24" s="36">
        <v>22</v>
      </c>
      <c r="N24" s="36"/>
      <c r="O24" s="43">
        <f>SUM(E24:N24)</f>
        <v>80</v>
      </c>
      <c r="P24" s="49">
        <f>COUNT(E24:N24)</f>
        <v>3</v>
      </c>
      <c r="Q24" s="20">
        <f>IF(P24&lt;6,0,+SMALL((E24:N24),1))</f>
        <v>0</v>
      </c>
      <c r="R24" s="20">
        <f>IF(P24&lt;7,0,+SMALL((E24:N24),2))</f>
        <v>0</v>
      </c>
      <c r="S24" s="20">
        <f>IF(P24&lt;8,0,+SMALL((E24:N24),3))</f>
        <v>0</v>
      </c>
      <c r="T24" s="20">
        <f>IF(P24&lt;9,0,+SMALL((E24:N24),4))</f>
        <v>0</v>
      </c>
      <c r="U24" s="20">
        <f>O24-Q24-R24-S24-T24</f>
        <v>80</v>
      </c>
      <c r="V24" s="7">
        <f>RANK(U24,$U$6:$U$130,0)</f>
        <v>19</v>
      </c>
    </row>
    <row r="25" spans="1:22">
      <c r="B25" s="129" t="s">
        <v>147</v>
      </c>
      <c r="C25" s="36"/>
      <c r="D25" s="47" t="s">
        <v>50</v>
      </c>
      <c r="E25" s="36"/>
      <c r="F25" s="36">
        <v>23</v>
      </c>
      <c r="G25" s="36"/>
      <c r="H25" s="36"/>
      <c r="I25" s="36">
        <v>24</v>
      </c>
      <c r="J25" s="36">
        <v>18</v>
      </c>
      <c r="K25" s="36"/>
      <c r="L25" s="36">
        <v>14</v>
      </c>
      <c r="M25" s="36"/>
      <c r="N25" s="36"/>
      <c r="O25" s="43">
        <f>SUM(E25:N25)</f>
        <v>79</v>
      </c>
      <c r="P25" s="49">
        <f>COUNT(E25:N25)</f>
        <v>4</v>
      </c>
      <c r="Q25" s="20">
        <f>IF(P25&lt;6,0,+SMALL((E25:N25),1))</f>
        <v>0</v>
      </c>
      <c r="R25" s="20">
        <f>IF(P25&lt;7,0,+SMALL((E25:N25),2))</f>
        <v>0</v>
      </c>
      <c r="S25" s="20">
        <f>IF(P25&lt;8,0,+SMALL((E25:N25),3))</f>
        <v>0</v>
      </c>
      <c r="T25" s="20">
        <f>IF(P25&lt;9,0,+SMALL((E25:N25),4))</f>
        <v>0</v>
      </c>
      <c r="U25" s="20">
        <f>O25-Q25-R25-S25-T25</f>
        <v>79</v>
      </c>
      <c r="V25" s="7">
        <f>RANK(U25,$U$6:$U$130,0)</f>
        <v>20</v>
      </c>
    </row>
    <row r="26" spans="1:22">
      <c r="B26" s="129" t="s">
        <v>297</v>
      </c>
      <c r="C26" s="36"/>
      <c r="D26" s="44" t="s">
        <v>48</v>
      </c>
      <c r="E26" s="36"/>
      <c r="F26" s="36"/>
      <c r="G26" s="36">
        <v>26</v>
      </c>
      <c r="H26" s="36"/>
      <c r="I26" s="36"/>
      <c r="J26" s="36"/>
      <c r="K26" s="36"/>
      <c r="L26" s="36">
        <v>25</v>
      </c>
      <c r="M26" s="36">
        <v>27</v>
      </c>
      <c r="N26" s="36"/>
      <c r="O26" s="43">
        <f>SUM(E26:N26)</f>
        <v>78</v>
      </c>
      <c r="P26" s="49">
        <f>COUNT(E26:N26)</f>
        <v>3</v>
      </c>
      <c r="Q26" s="20">
        <f>IF(P26&lt;6,0,+SMALL((E26:N26),1))</f>
        <v>0</v>
      </c>
      <c r="R26" s="20">
        <f>IF(P26&lt;7,0,+SMALL((E26:N26),2))</f>
        <v>0</v>
      </c>
      <c r="S26" s="20">
        <f>IF(P26&lt;8,0,+SMALL((E26:N26),3))</f>
        <v>0</v>
      </c>
      <c r="T26" s="20">
        <f>IF(P26&lt;9,0,+SMALL((E26:N26),4))</f>
        <v>0</v>
      </c>
      <c r="U26" s="20">
        <f>O26-Q26-R26-S26-T26</f>
        <v>78</v>
      </c>
      <c r="V26" s="7">
        <f>RANK(U26,$U$6:$U$130,0)</f>
        <v>21</v>
      </c>
    </row>
    <row r="27" spans="1:22" s="11" customFormat="1">
      <c r="B27" s="129" t="s">
        <v>4</v>
      </c>
      <c r="C27" s="36"/>
      <c r="D27" s="44" t="s">
        <v>5</v>
      </c>
      <c r="E27" s="36">
        <v>17</v>
      </c>
      <c r="F27" s="36">
        <v>13</v>
      </c>
      <c r="G27" s="36">
        <v>11</v>
      </c>
      <c r="H27" s="36">
        <v>11</v>
      </c>
      <c r="I27" s="36">
        <v>20</v>
      </c>
      <c r="J27" s="36"/>
      <c r="K27" s="36">
        <v>12</v>
      </c>
      <c r="L27" s="36">
        <v>13</v>
      </c>
      <c r="M27" s="36">
        <v>14</v>
      </c>
      <c r="N27" s="36"/>
      <c r="O27" s="43">
        <f>SUM(E27:N27)</f>
        <v>111</v>
      </c>
      <c r="P27" s="49">
        <f>COUNT(E27:N27)</f>
        <v>8</v>
      </c>
      <c r="Q27" s="20">
        <f>IF(P27&lt;6,0,+SMALL((E27:N27),1))</f>
        <v>11</v>
      </c>
      <c r="R27" s="20">
        <f>IF(P27&lt;7,0,+SMALL((E27:N27),2))</f>
        <v>11</v>
      </c>
      <c r="S27" s="20">
        <f>IF(P27&lt;8,0,+SMALL((E27:N27),3))</f>
        <v>12</v>
      </c>
      <c r="T27" s="20">
        <f>IF(P27&lt;9,0,+SMALL((E27:N27),4))</f>
        <v>0</v>
      </c>
      <c r="U27" s="20">
        <f>O27-Q27-R27-S27-T27</f>
        <v>77</v>
      </c>
      <c r="V27" s="7">
        <f>RANK(U27,$U$6:$U$130,0)</f>
        <v>22</v>
      </c>
    </row>
    <row r="28" spans="1:22" s="11" customFormat="1">
      <c r="B28" s="129" t="s">
        <v>102</v>
      </c>
      <c r="C28" s="36"/>
      <c r="D28" s="44" t="s">
        <v>5</v>
      </c>
      <c r="E28" s="36">
        <v>19</v>
      </c>
      <c r="F28" s="36">
        <v>9</v>
      </c>
      <c r="G28" s="36">
        <v>6</v>
      </c>
      <c r="H28" s="36">
        <v>10</v>
      </c>
      <c r="I28" s="36"/>
      <c r="J28" s="36"/>
      <c r="K28" s="36">
        <v>14</v>
      </c>
      <c r="L28" s="36">
        <v>16</v>
      </c>
      <c r="M28" s="36">
        <v>17</v>
      </c>
      <c r="N28" s="36"/>
      <c r="O28" s="43">
        <f>SUM(E28:N28)</f>
        <v>91</v>
      </c>
      <c r="P28" s="49">
        <f>COUNT(E28:N28)</f>
        <v>7</v>
      </c>
      <c r="Q28" s="20">
        <f>IF(P28&lt;6,0,+SMALL((E28:N28),1))</f>
        <v>6</v>
      </c>
      <c r="R28" s="20">
        <f>IF(P28&lt;7,0,+SMALL((E28:N28),2))</f>
        <v>9</v>
      </c>
      <c r="S28" s="20">
        <f>IF(P28&lt;8,0,+SMALL((E28:N28),3))</f>
        <v>0</v>
      </c>
      <c r="T28" s="20">
        <f>IF(P28&lt;9,0,+SMALL((E28:N28),4))</f>
        <v>0</v>
      </c>
      <c r="U28" s="20">
        <f>O28-Q28-R28-S28-T28</f>
        <v>76</v>
      </c>
      <c r="V28" s="7">
        <f>RANK(U28,$U$6:$U$130,0)</f>
        <v>23</v>
      </c>
    </row>
    <row r="29" spans="1:22" s="11" customFormat="1">
      <c r="B29" s="129" t="s">
        <v>246</v>
      </c>
      <c r="C29" s="36"/>
      <c r="D29" s="46" t="s">
        <v>22</v>
      </c>
      <c r="E29" s="36">
        <v>20</v>
      </c>
      <c r="F29" s="36">
        <v>13</v>
      </c>
      <c r="G29" s="36">
        <v>13</v>
      </c>
      <c r="H29" s="36">
        <v>12</v>
      </c>
      <c r="I29" s="36">
        <v>17</v>
      </c>
      <c r="J29" s="36">
        <v>12</v>
      </c>
      <c r="K29" s="36"/>
      <c r="L29" s="36">
        <v>0</v>
      </c>
      <c r="M29" s="36">
        <v>13</v>
      </c>
      <c r="N29" s="36"/>
      <c r="O29" s="43">
        <f>SUM(E29:N29)</f>
        <v>100</v>
      </c>
      <c r="P29" s="49">
        <f>COUNT(E29:N29)</f>
        <v>8</v>
      </c>
      <c r="Q29" s="20">
        <f>IF(P29&lt;6,0,+SMALL((E29:N29),1))</f>
        <v>0</v>
      </c>
      <c r="R29" s="20">
        <f>IF(P29&lt;7,0,+SMALL((E29:N29),2))</f>
        <v>12</v>
      </c>
      <c r="S29" s="20">
        <f>IF(P29&lt;8,0,+SMALL((E29:N29),3))</f>
        <v>12</v>
      </c>
      <c r="T29" s="20">
        <f>IF(P29&lt;9,0,+SMALL((E29:N29),4))</f>
        <v>0</v>
      </c>
      <c r="U29" s="20">
        <f>O29-Q29-R29-S29-T29</f>
        <v>76</v>
      </c>
      <c r="V29" s="7">
        <f>RANK(U29,$U$6:$U$130,0)</f>
        <v>23</v>
      </c>
    </row>
    <row r="30" spans="1:22" s="11" customFormat="1">
      <c r="B30" s="129" t="s">
        <v>32</v>
      </c>
      <c r="C30" s="36"/>
      <c r="D30" s="75" t="s">
        <v>109</v>
      </c>
      <c r="E30" s="36">
        <v>12</v>
      </c>
      <c r="F30" s="36">
        <v>13</v>
      </c>
      <c r="G30" s="36">
        <v>12</v>
      </c>
      <c r="H30" s="36"/>
      <c r="I30" s="36">
        <v>23</v>
      </c>
      <c r="J30" s="36">
        <v>15</v>
      </c>
      <c r="K30" s="36"/>
      <c r="L30" s="36">
        <v>13</v>
      </c>
      <c r="M30" s="36">
        <v>10</v>
      </c>
      <c r="N30" s="36"/>
      <c r="O30" s="43">
        <f>SUM(E30:N30)</f>
        <v>98</v>
      </c>
      <c r="P30" s="49">
        <f>COUNT(E30:N30)</f>
        <v>7</v>
      </c>
      <c r="Q30" s="20">
        <f>IF(P30&lt;6,0,+SMALL((E30:N30),1))</f>
        <v>10</v>
      </c>
      <c r="R30" s="20">
        <f>IF(P30&lt;7,0,+SMALL((E30:N30),2))</f>
        <v>12</v>
      </c>
      <c r="S30" s="20">
        <f>IF(P30&lt;8,0,+SMALL((E30:N30),3))</f>
        <v>0</v>
      </c>
      <c r="T30" s="20">
        <f>IF(P30&lt;9,0,+SMALL((E30:N30),4))</f>
        <v>0</v>
      </c>
      <c r="U30" s="20">
        <f>O30-Q30-R30-S30-T30</f>
        <v>76</v>
      </c>
      <c r="V30" s="7">
        <f>RANK(U30,$U$6:$U$130,0)</f>
        <v>23</v>
      </c>
    </row>
    <row r="31" spans="1:22" s="11" customFormat="1">
      <c r="B31" s="129" t="s">
        <v>292</v>
      </c>
      <c r="C31" s="36"/>
      <c r="D31" s="86" t="s">
        <v>181</v>
      </c>
      <c r="E31" s="36"/>
      <c r="F31" s="36"/>
      <c r="G31" s="160">
        <v>17</v>
      </c>
      <c r="H31" s="160">
        <v>14</v>
      </c>
      <c r="I31" s="36"/>
      <c r="J31" s="36"/>
      <c r="K31" s="161">
        <v>14</v>
      </c>
      <c r="L31" s="161">
        <v>17</v>
      </c>
      <c r="M31" s="161">
        <v>13</v>
      </c>
      <c r="N31" s="36"/>
      <c r="O31" s="43">
        <f>SUM(E31:N31)</f>
        <v>75</v>
      </c>
      <c r="P31" s="49">
        <f>COUNT(E31:N31)</f>
        <v>5</v>
      </c>
      <c r="Q31" s="20">
        <f>IF(P31&lt;6,0,+SMALL((E31:N31),1))</f>
        <v>0</v>
      </c>
      <c r="R31" s="20">
        <f>IF(P31&lt;7,0,+SMALL((E31:N31),2))</f>
        <v>0</v>
      </c>
      <c r="S31" s="20">
        <f>IF(P31&lt;8,0,+SMALL((E31:N31),3))</f>
        <v>0</v>
      </c>
      <c r="T31" s="20">
        <f>IF(P31&lt;9,0,+SMALL((E31:N31),4))</f>
        <v>0</v>
      </c>
      <c r="U31" s="20">
        <f>O31-Q31-R31-S31-T31</f>
        <v>75</v>
      </c>
      <c r="V31" s="7">
        <f>RANK(U31,$U$6:$U$130,0)</f>
        <v>26</v>
      </c>
    </row>
    <row r="32" spans="1:22" s="11" customFormat="1">
      <c r="B32" s="129" t="s">
        <v>163</v>
      </c>
      <c r="C32" s="36"/>
      <c r="D32" s="44" t="s">
        <v>5</v>
      </c>
      <c r="E32" s="36">
        <v>14</v>
      </c>
      <c r="F32" s="36"/>
      <c r="G32" s="36">
        <v>15</v>
      </c>
      <c r="H32" s="36">
        <v>12</v>
      </c>
      <c r="I32" s="36">
        <v>11</v>
      </c>
      <c r="J32" s="36"/>
      <c r="K32" s="36"/>
      <c r="L32" s="36">
        <v>16</v>
      </c>
      <c r="M32" s="36">
        <v>16</v>
      </c>
      <c r="N32" s="36"/>
      <c r="O32" s="43">
        <f>SUM(E32:N32)</f>
        <v>84</v>
      </c>
      <c r="P32" s="49">
        <f>COUNT(E32:N32)</f>
        <v>6</v>
      </c>
      <c r="Q32" s="20">
        <f>IF(P32&lt;6,0,+SMALL((E32:N32),1))</f>
        <v>11</v>
      </c>
      <c r="R32" s="20">
        <f>IF(P32&lt;7,0,+SMALL((E32:N32),2))</f>
        <v>0</v>
      </c>
      <c r="S32" s="20">
        <f>IF(P32&lt;8,0,+SMALL((E32:N32),3))</f>
        <v>0</v>
      </c>
      <c r="T32" s="20">
        <f>IF(P32&lt;9,0,+SMALL((E32:N32),4))</f>
        <v>0</v>
      </c>
      <c r="U32" s="20">
        <f>O32-Q32-R32-S32-T32</f>
        <v>73</v>
      </c>
      <c r="V32" s="7">
        <f>RANK(U32,$U$6:$U$130,0)</f>
        <v>27</v>
      </c>
    </row>
    <row r="33" spans="2:22" s="11" customFormat="1">
      <c r="B33" s="129" t="s">
        <v>247</v>
      </c>
      <c r="C33" s="36"/>
      <c r="D33" s="46" t="s">
        <v>22</v>
      </c>
      <c r="E33" s="36">
        <v>19</v>
      </c>
      <c r="F33" s="36">
        <v>10</v>
      </c>
      <c r="G33" s="36"/>
      <c r="H33" s="36">
        <v>13</v>
      </c>
      <c r="I33" s="36">
        <v>16</v>
      </c>
      <c r="J33" s="36">
        <v>12</v>
      </c>
      <c r="K33" s="36"/>
      <c r="L33" s="36">
        <v>9</v>
      </c>
      <c r="M33" s="36">
        <v>11</v>
      </c>
      <c r="N33" s="36"/>
      <c r="O33" s="43">
        <f>SUM(E33:N33)</f>
        <v>90</v>
      </c>
      <c r="P33" s="49">
        <f>COUNT(E33:N33)</f>
        <v>7</v>
      </c>
      <c r="Q33" s="20">
        <f>IF(P33&lt;6,0,+SMALL((E33:N33),1))</f>
        <v>9</v>
      </c>
      <c r="R33" s="20">
        <f>IF(P33&lt;7,0,+SMALL((E33:N33),2))</f>
        <v>10</v>
      </c>
      <c r="S33" s="20">
        <f>IF(P33&lt;8,0,+SMALL((E33:N33),3))</f>
        <v>0</v>
      </c>
      <c r="T33" s="20">
        <f>IF(P33&lt;9,0,+SMALL((E33:N33),4))</f>
        <v>0</v>
      </c>
      <c r="U33" s="20">
        <f>O33-Q33-R33-S33-T33</f>
        <v>71</v>
      </c>
      <c r="V33" s="7">
        <f>RANK(U33,$U$6:$U$130,0)</f>
        <v>28</v>
      </c>
    </row>
    <row r="34" spans="2:22" s="11" customFormat="1">
      <c r="B34" s="129" t="s">
        <v>7</v>
      </c>
      <c r="C34" s="36"/>
      <c r="D34" s="46" t="s">
        <v>22</v>
      </c>
      <c r="E34" s="36"/>
      <c r="F34" s="36">
        <v>11</v>
      </c>
      <c r="G34" s="36">
        <v>10</v>
      </c>
      <c r="H34" s="36">
        <v>15</v>
      </c>
      <c r="I34" s="36">
        <v>18</v>
      </c>
      <c r="J34" s="36">
        <v>10</v>
      </c>
      <c r="K34" s="36">
        <v>14</v>
      </c>
      <c r="L34" s="36">
        <v>12</v>
      </c>
      <c r="M34" s="36"/>
      <c r="N34" s="36"/>
      <c r="O34" s="43">
        <f>SUM(E34:N34)</f>
        <v>90</v>
      </c>
      <c r="P34" s="49">
        <f>COUNT(E34:N34)</f>
        <v>7</v>
      </c>
      <c r="Q34" s="20">
        <f>IF(P34&lt;6,0,+SMALL((E34:N34),1))</f>
        <v>10</v>
      </c>
      <c r="R34" s="20">
        <f>IF(P34&lt;7,0,+SMALL((E34:N34),2))</f>
        <v>10</v>
      </c>
      <c r="S34" s="20">
        <f>IF(P34&lt;8,0,+SMALL((E34:N34),3))</f>
        <v>0</v>
      </c>
      <c r="T34" s="20">
        <f>IF(P34&lt;9,0,+SMALL((E34:N34),4))</f>
        <v>0</v>
      </c>
      <c r="U34" s="20">
        <f>O34-Q34-R34-S34-T34</f>
        <v>70</v>
      </c>
      <c r="V34" s="7">
        <f>RANK(U34,$U$6:$U$130,0)</f>
        <v>29</v>
      </c>
    </row>
    <row r="35" spans="2:22" s="11" customFormat="1">
      <c r="B35" s="129" t="s">
        <v>248</v>
      </c>
      <c r="C35" s="36"/>
      <c r="D35" s="46" t="s">
        <v>22</v>
      </c>
      <c r="E35" s="36">
        <v>15</v>
      </c>
      <c r="F35" s="36">
        <v>12</v>
      </c>
      <c r="G35" s="36"/>
      <c r="H35" s="36">
        <v>11</v>
      </c>
      <c r="I35" s="36"/>
      <c r="J35" s="36">
        <v>12</v>
      </c>
      <c r="K35" s="36"/>
      <c r="L35" s="36">
        <v>13</v>
      </c>
      <c r="M35" s="36">
        <v>18</v>
      </c>
      <c r="N35" s="36"/>
      <c r="O35" s="43">
        <f>SUM(E35:N35)</f>
        <v>81</v>
      </c>
      <c r="P35" s="49">
        <f>COUNT(E35:N35)</f>
        <v>6</v>
      </c>
      <c r="Q35" s="20">
        <f>IF(P35&lt;6,0,+SMALL((E35:N35),1))</f>
        <v>11</v>
      </c>
      <c r="R35" s="20">
        <f>IF(P35&lt;7,0,+SMALL((E35:N35),2))</f>
        <v>0</v>
      </c>
      <c r="S35" s="20">
        <f>IF(P35&lt;8,0,+SMALL((E35:N35),3))</f>
        <v>0</v>
      </c>
      <c r="T35" s="20">
        <f>IF(P35&lt;9,0,+SMALL((E35:N35),4))</f>
        <v>0</v>
      </c>
      <c r="U35" s="20">
        <f>O35-Q35-R35-S35-T35</f>
        <v>70</v>
      </c>
      <c r="V35" s="7">
        <f>RANK(U35,$U$6:$U$130,0)</f>
        <v>29</v>
      </c>
    </row>
    <row r="36" spans="2:22" s="11" customFormat="1">
      <c r="B36" s="129" t="s">
        <v>104</v>
      </c>
      <c r="C36" s="36"/>
      <c r="D36" s="47" t="s">
        <v>50</v>
      </c>
      <c r="E36" s="36">
        <v>15</v>
      </c>
      <c r="F36" s="36">
        <v>19</v>
      </c>
      <c r="G36" s="36">
        <v>8</v>
      </c>
      <c r="H36" s="36"/>
      <c r="I36" s="36"/>
      <c r="J36" s="36">
        <v>12</v>
      </c>
      <c r="K36" s="36"/>
      <c r="L36" s="36">
        <v>14</v>
      </c>
      <c r="M36" s="36">
        <v>10</v>
      </c>
      <c r="N36" s="36"/>
      <c r="O36" s="43">
        <f>SUM(E36:N36)</f>
        <v>78</v>
      </c>
      <c r="P36" s="49">
        <f>COUNT(E36:N36)</f>
        <v>6</v>
      </c>
      <c r="Q36" s="20">
        <f>IF(P36&lt;6,0,+SMALL((E36:N36),1))</f>
        <v>8</v>
      </c>
      <c r="R36" s="20">
        <f>IF(P36&lt;7,0,+SMALL((E36:N36),2))</f>
        <v>0</v>
      </c>
      <c r="S36" s="20">
        <f>IF(P36&lt;8,0,+SMALL((E36:N36),3))</f>
        <v>0</v>
      </c>
      <c r="T36" s="20">
        <f>IF(P36&lt;9,0,+SMALL((E36:N36),4))</f>
        <v>0</v>
      </c>
      <c r="U36" s="20">
        <f>O36-Q36-R36-S36-T36</f>
        <v>70</v>
      </c>
      <c r="V36" s="7">
        <f>RANK(U36,$U$6:$U$130,0)</f>
        <v>29</v>
      </c>
    </row>
    <row r="37" spans="2:22" s="11" customFormat="1">
      <c r="B37" s="129" t="s">
        <v>143</v>
      </c>
      <c r="C37" s="36"/>
      <c r="D37" s="78" t="s">
        <v>11</v>
      </c>
      <c r="E37" s="36">
        <v>10</v>
      </c>
      <c r="F37" s="36">
        <v>10</v>
      </c>
      <c r="G37" s="36">
        <v>8</v>
      </c>
      <c r="H37" s="36">
        <v>14</v>
      </c>
      <c r="I37" s="36">
        <v>14</v>
      </c>
      <c r="J37" s="36">
        <v>3</v>
      </c>
      <c r="K37" s="36">
        <v>7</v>
      </c>
      <c r="L37" s="36">
        <v>19</v>
      </c>
      <c r="M37" s="36">
        <v>12</v>
      </c>
      <c r="N37" s="36"/>
      <c r="O37" s="43">
        <f>SUM(E37:N37)</f>
        <v>97</v>
      </c>
      <c r="P37" s="49">
        <f>COUNT(E37:N37)</f>
        <v>9</v>
      </c>
      <c r="Q37" s="20">
        <f>IF(P37&lt;6,0,+SMALL((E37:N37),1))</f>
        <v>3</v>
      </c>
      <c r="R37" s="20">
        <f>IF(P37&lt;7,0,+SMALL((E37:N37),2))</f>
        <v>7</v>
      </c>
      <c r="S37" s="20">
        <f>IF(P37&lt;8,0,+SMALL((E37:N37),3))</f>
        <v>8</v>
      </c>
      <c r="T37" s="20">
        <f>IF(P37&lt;9,0,+SMALL((E37:N37),4))</f>
        <v>10</v>
      </c>
      <c r="U37" s="20">
        <f>O37-Q37-R37-S37-T37</f>
        <v>69</v>
      </c>
      <c r="V37" s="7">
        <f>RANK(U37,$U$6:$U$130,0)</f>
        <v>32</v>
      </c>
    </row>
    <row r="38" spans="2:22" s="11" customFormat="1">
      <c r="B38" s="129" t="s">
        <v>155</v>
      </c>
      <c r="C38" s="36"/>
      <c r="D38" s="44" t="s">
        <v>48</v>
      </c>
      <c r="E38" s="36">
        <v>14</v>
      </c>
      <c r="F38" s="36"/>
      <c r="G38" s="36">
        <v>14</v>
      </c>
      <c r="H38" s="36">
        <v>13</v>
      </c>
      <c r="I38" s="36"/>
      <c r="J38" s="36"/>
      <c r="K38" s="36"/>
      <c r="L38" s="36">
        <v>15</v>
      </c>
      <c r="M38" s="36">
        <v>12</v>
      </c>
      <c r="N38" s="36"/>
      <c r="O38" s="43">
        <f>SUM(E38:N38)</f>
        <v>68</v>
      </c>
      <c r="P38" s="49">
        <f>COUNT(E38:N38)</f>
        <v>5</v>
      </c>
      <c r="Q38" s="20">
        <f>IF(P38&lt;6,0,+SMALL((E38:N38),1))</f>
        <v>0</v>
      </c>
      <c r="R38" s="20">
        <f>IF(P38&lt;7,0,+SMALL((E38:N38),2))</f>
        <v>0</v>
      </c>
      <c r="S38" s="20">
        <f>IF(P38&lt;8,0,+SMALL((E38:N38),3))</f>
        <v>0</v>
      </c>
      <c r="T38" s="20">
        <f>IF(P38&lt;9,0,+SMALL((E38:N38),4))</f>
        <v>0</v>
      </c>
      <c r="U38" s="20">
        <f>O38-Q38-R38-S38-T38</f>
        <v>68</v>
      </c>
      <c r="V38" s="7">
        <f>RANK(U38,$U$6:$U$130,0)</f>
        <v>33</v>
      </c>
    </row>
    <row r="39" spans="2:22" s="11" customFormat="1">
      <c r="B39" s="129" t="s">
        <v>134</v>
      </c>
      <c r="C39" s="36"/>
      <c r="D39" s="46" t="s">
        <v>22</v>
      </c>
      <c r="E39" s="36">
        <v>12</v>
      </c>
      <c r="F39" s="36">
        <v>13</v>
      </c>
      <c r="G39" s="36"/>
      <c r="H39" s="36">
        <v>7</v>
      </c>
      <c r="I39" s="36">
        <v>14</v>
      </c>
      <c r="J39" s="36">
        <v>16</v>
      </c>
      <c r="K39" s="36"/>
      <c r="L39" s="36">
        <v>11</v>
      </c>
      <c r="M39" s="36"/>
      <c r="N39" s="36"/>
      <c r="O39" s="43">
        <f>SUM(E39:N39)</f>
        <v>73</v>
      </c>
      <c r="P39" s="49">
        <f>COUNT(E39:N39)</f>
        <v>6</v>
      </c>
      <c r="Q39" s="20">
        <f>IF(P39&lt;6,0,+SMALL((E39:N39),1))</f>
        <v>7</v>
      </c>
      <c r="R39" s="20">
        <f>IF(P39&lt;7,0,+SMALL((E39:N39),2))</f>
        <v>0</v>
      </c>
      <c r="S39" s="20">
        <f>IF(P39&lt;8,0,+SMALL((E39:N39),3))</f>
        <v>0</v>
      </c>
      <c r="T39" s="20">
        <f>IF(P39&lt;9,0,+SMALL((E39:N39),4))</f>
        <v>0</v>
      </c>
      <c r="U39" s="20">
        <f>O39-Q39-R39-S39-T39</f>
        <v>66</v>
      </c>
      <c r="V39" s="7">
        <f>RANK(U39,$U$6:$U$130,0)</f>
        <v>34</v>
      </c>
    </row>
    <row r="40" spans="2:22" s="11" customFormat="1">
      <c r="B40" s="129" t="s">
        <v>96</v>
      </c>
      <c r="C40" s="36"/>
      <c r="D40" s="44" t="s">
        <v>5</v>
      </c>
      <c r="E40" s="36">
        <v>23</v>
      </c>
      <c r="F40" s="36"/>
      <c r="G40" s="36">
        <v>12</v>
      </c>
      <c r="H40" s="36">
        <v>15</v>
      </c>
      <c r="I40" s="36">
        <v>12</v>
      </c>
      <c r="J40" s="36"/>
      <c r="K40" s="36"/>
      <c r="L40" s="36"/>
      <c r="M40" s="36"/>
      <c r="N40" s="36"/>
      <c r="O40" s="43">
        <f>SUM(E40:N40)</f>
        <v>62</v>
      </c>
      <c r="P40" s="49">
        <f>COUNT(E40:N40)</f>
        <v>4</v>
      </c>
      <c r="Q40" s="20">
        <f>IF(P40&lt;6,0,+SMALL((E40:N40),1))</f>
        <v>0</v>
      </c>
      <c r="R40" s="20">
        <f>IF(P40&lt;7,0,+SMALL((E40:N40),2))</f>
        <v>0</v>
      </c>
      <c r="S40" s="20">
        <f>IF(P40&lt;8,0,+SMALL((E40:N40),3))</f>
        <v>0</v>
      </c>
      <c r="T40" s="20">
        <f>IF(P40&lt;9,0,+SMALL((E40:N40),4))</f>
        <v>0</v>
      </c>
      <c r="U40" s="20">
        <f>O40-Q40-R40-S40-T40</f>
        <v>62</v>
      </c>
      <c r="V40" s="7">
        <f>RANK(U40,$U$6:$U$130,0)</f>
        <v>35</v>
      </c>
    </row>
    <row r="41" spans="2:22" s="11" customFormat="1">
      <c r="B41" s="129" t="s">
        <v>249</v>
      </c>
      <c r="C41" s="36"/>
      <c r="D41" s="46" t="s">
        <v>22</v>
      </c>
      <c r="E41" s="36">
        <v>12</v>
      </c>
      <c r="F41" s="36"/>
      <c r="G41" s="36">
        <v>8</v>
      </c>
      <c r="H41" s="36">
        <v>7</v>
      </c>
      <c r="I41" s="36">
        <v>16</v>
      </c>
      <c r="J41" s="36"/>
      <c r="K41" s="36"/>
      <c r="L41" s="36">
        <v>17</v>
      </c>
      <c r="M41" s="36"/>
      <c r="N41" s="36"/>
      <c r="O41" s="43">
        <f>SUM(E41:N41)</f>
        <v>60</v>
      </c>
      <c r="P41" s="49">
        <f>COUNT(E41:N41)</f>
        <v>5</v>
      </c>
      <c r="Q41" s="20">
        <f>IF(P41&lt;6,0,+SMALL((E41:N41),1))</f>
        <v>0</v>
      </c>
      <c r="R41" s="20">
        <f>IF(P41&lt;7,0,+SMALL((E41:N41),2))</f>
        <v>0</v>
      </c>
      <c r="S41" s="20">
        <f>IF(P41&lt;8,0,+SMALL((E41:N41),3))</f>
        <v>0</v>
      </c>
      <c r="T41" s="20">
        <f>IF(P41&lt;9,0,+SMALL((E41:N41),4))</f>
        <v>0</v>
      </c>
      <c r="U41" s="20">
        <f>O41-Q41-R41-S41-T41</f>
        <v>60</v>
      </c>
      <c r="V41" s="7">
        <f>RANK(U41,$U$6:$U$130,0)</f>
        <v>36</v>
      </c>
    </row>
    <row r="42" spans="2:22" s="11" customFormat="1">
      <c r="B42" s="129" t="s">
        <v>139</v>
      </c>
      <c r="C42" s="36"/>
      <c r="D42" s="47" t="s">
        <v>50</v>
      </c>
      <c r="E42" s="36">
        <v>10</v>
      </c>
      <c r="F42" s="36">
        <v>11</v>
      </c>
      <c r="G42" s="36">
        <v>7</v>
      </c>
      <c r="H42" s="36">
        <v>5</v>
      </c>
      <c r="I42" s="36">
        <v>15</v>
      </c>
      <c r="J42" s="36">
        <v>7</v>
      </c>
      <c r="K42" s="36">
        <v>15</v>
      </c>
      <c r="L42" s="36">
        <v>9</v>
      </c>
      <c r="M42" s="36">
        <v>8</v>
      </c>
      <c r="N42" s="36"/>
      <c r="O42" s="43">
        <f>SUM(E42:N42)</f>
        <v>87</v>
      </c>
      <c r="P42" s="49">
        <f>COUNT(E42:N42)</f>
        <v>9</v>
      </c>
      <c r="Q42" s="20">
        <f>IF(P42&lt;6,0,+SMALL((E42:N42),1))</f>
        <v>5</v>
      </c>
      <c r="R42" s="20">
        <f>IF(P42&lt;7,0,+SMALL((E42:N42),2))</f>
        <v>7</v>
      </c>
      <c r="S42" s="20">
        <f>IF(P42&lt;8,0,+SMALL((E42:N42),3))</f>
        <v>7</v>
      </c>
      <c r="T42" s="20">
        <f>IF(P42&lt;9,0,+SMALL((E42:N42),4))</f>
        <v>8</v>
      </c>
      <c r="U42" s="20">
        <f>O42-Q42-R42-S42-T42</f>
        <v>60</v>
      </c>
      <c r="V42" s="7">
        <f>RANK(U42,$U$6:$U$130,0)</f>
        <v>36</v>
      </c>
    </row>
    <row r="43" spans="2:22" s="11" customFormat="1">
      <c r="B43" s="129" t="s">
        <v>298</v>
      </c>
      <c r="C43" s="36"/>
      <c r="D43" s="86" t="s">
        <v>181</v>
      </c>
      <c r="E43" s="36"/>
      <c r="F43" s="36"/>
      <c r="G43" s="36">
        <v>12</v>
      </c>
      <c r="H43" s="36">
        <v>19</v>
      </c>
      <c r="I43" s="36"/>
      <c r="J43" s="36"/>
      <c r="K43" s="36"/>
      <c r="L43" s="36">
        <v>17</v>
      </c>
      <c r="M43" s="36">
        <v>11</v>
      </c>
      <c r="N43" s="36"/>
      <c r="O43" s="43">
        <f>SUM(E43:N43)</f>
        <v>59</v>
      </c>
      <c r="P43" s="49">
        <f>COUNT(E43:N43)</f>
        <v>4</v>
      </c>
      <c r="Q43" s="20">
        <f>IF(P43&lt;6,0,+SMALL((E43:N43),1))</f>
        <v>0</v>
      </c>
      <c r="R43" s="20">
        <f>IF(P43&lt;7,0,+SMALL((E43:N43),2))</f>
        <v>0</v>
      </c>
      <c r="S43" s="20">
        <f>IF(P43&lt;8,0,+SMALL((E43:N43),3))</f>
        <v>0</v>
      </c>
      <c r="T43" s="20">
        <f>IF(P43&lt;9,0,+SMALL((E43:N43),4))</f>
        <v>0</v>
      </c>
      <c r="U43" s="20">
        <f>O43-Q43-R43-S43-T43</f>
        <v>59</v>
      </c>
      <c r="V43" s="7">
        <f>RANK(U43,$U$6:$U$130,0)</f>
        <v>38</v>
      </c>
    </row>
    <row r="44" spans="2:22" s="11" customFormat="1">
      <c r="B44" s="129" t="s">
        <v>275</v>
      </c>
      <c r="C44" s="36"/>
      <c r="D44" s="45" t="s">
        <v>8</v>
      </c>
      <c r="E44" s="36">
        <v>12</v>
      </c>
      <c r="F44" s="36">
        <v>8</v>
      </c>
      <c r="G44" s="36">
        <v>12</v>
      </c>
      <c r="H44" s="36">
        <v>8</v>
      </c>
      <c r="I44" s="36"/>
      <c r="J44" s="36">
        <v>11</v>
      </c>
      <c r="K44" s="36">
        <v>12</v>
      </c>
      <c r="L44" s="36">
        <v>11</v>
      </c>
      <c r="M44" s="36">
        <v>11</v>
      </c>
      <c r="N44" s="36"/>
      <c r="O44" s="43">
        <f>SUM(E44:N44)</f>
        <v>85</v>
      </c>
      <c r="P44" s="49">
        <f>COUNT(E44:N44)</f>
        <v>8</v>
      </c>
      <c r="Q44" s="20">
        <f>IF(P44&lt;6,0,+SMALL((E44:N44),1))</f>
        <v>8</v>
      </c>
      <c r="R44" s="20">
        <f>IF(P44&lt;7,0,+SMALL((E44:N44),2))</f>
        <v>8</v>
      </c>
      <c r="S44" s="20">
        <f>IF(P44&lt;8,0,+SMALL((E44:N44),3))</f>
        <v>11</v>
      </c>
      <c r="T44" s="20">
        <f>IF(P44&lt;9,0,+SMALL((E44:N44),4))</f>
        <v>0</v>
      </c>
      <c r="U44" s="20">
        <f>O44-Q44-R44-S44-T44</f>
        <v>58</v>
      </c>
      <c r="V44" s="7">
        <f>RANK(U44,$U$6:$U$130,0)</f>
        <v>39</v>
      </c>
    </row>
    <row r="45" spans="2:22" s="11" customFormat="1">
      <c r="B45" s="129" t="s">
        <v>14</v>
      </c>
      <c r="C45" s="36"/>
      <c r="D45" s="46" t="s">
        <v>22</v>
      </c>
      <c r="E45" s="36"/>
      <c r="F45" s="36">
        <v>10</v>
      </c>
      <c r="G45" s="36">
        <v>8</v>
      </c>
      <c r="H45" s="36">
        <v>13</v>
      </c>
      <c r="I45" s="36">
        <v>14</v>
      </c>
      <c r="J45" s="36">
        <v>7</v>
      </c>
      <c r="K45" s="36"/>
      <c r="L45" s="36">
        <v>12</v>
      </c>
      <c r="M45" s="36"/>
      <c r="N45" s="36"/>
      <c r="O45" s="43">
        <f>SUM(E45:N45)</f>
        <v>64</v>
      </c>
      <c r="P45" s="49">
        <f>COUNT(E45:N45)</f>
        <v>6</v>
      </c>
      <c r="Q45" s="20">
        <f>IF(P45&lt;6,0,+SMALL((E45:N45),1))</f>
        <v>7</v>
      </c>
      <c r="R45" s="20">
        <f>IF(P45&lt;7,0,+SMALL((E45:N45),2))</f>
        <v>0</v>
      </c>
      <c r="S45" s="20">
        <f>IF(P45&lt;8,0,+SMALL((E45:N45),3))</f>
        <v>0</v>
      </c>
      <c r="T45" s="20">
        <f>IF(P45&lt;9,0,+SMALL((E45:N45),4))</f>
        <v>0</v>
      </c>
      <c r="U45" s="20">
        <f>O45-Q45-R45-S45-T45</f>
        <v>57</v>
      </c>
      <c r="V45" s="7">
        <f>RANK(U45,$U$6:$U$130,0)</f>
        <v>40</v>
      </c>
    </row>
    <row r="46" spans="2:22" s="11" customFormat="1">
      <c r="B46" s="129" t="s">
        <v>24</v>
      </c>
      <c r="C46" s="36"/>
      <c r="D46" s="78" t="s">
        <v>11</v>
      </c>
      <c r="E46" s="36">
        <v>7</v>
      </c>
      <c r="F46" s="36">
        <v>9</v>
      </c>
      <c r="G46" s="36">
        <v>5</v>
      </c>
      <c r="H46" s="36">
        <v>7</v>
      </c>
      <c r="I46" s="36">
        <v>22</v>
      </c>
      <c r="J46" s="36">
        <v>9</v>
      </c>
      <c r="K46" s="36">
        <v>8</v>
      </c>
      <c r="L46" s="36">
        <v>9</v>
      </c>
      <c r="M46" s="36">
        <v>6</v>
      </c>
      <c r="N46" s="36"/>
      <c r="O46" s="43">
        <f>SUM(E46:N46)</f>
        <v>82</v>
      </c>
      <c r="P46" s="49">
        <f>COUNT(E46:N46)</f>
        <v>9</v>
      </c>
      <c r="Q46" s="20">
        <f>IF(P46&lt;6,0,+SMALL((E46:N46),1))</f>
        <v>5</v>
      </c>
      <c r="R46" s="20">
        <f>IF(P46&lt;7,0,+SMALL((E46:N46),2))</f>
        <v>6</v>
      </c>
      <c r="S46" s="20">
        <f>IF(P46&lt;8,0,+SMALL((E46:N46),3))</f>
        <v>7</v>
      </c>
      <c r="T46" s="20">
        <f>IF(P46&lt;9,0,+SMALL((E46:N46),4))</f>
        <v>7</v>
      </c>
      <c r="U46" s="20">
        <f>O46-Q46-R46-S46-T46</f>
        <v>57</v>
      </c>
      <c r="V46" s="7">
        <f>RANK(U46,$U$6:$U$130,0)</f>
        <v>40</v>
      </c>
    </row>
    <row r="47" spans="2:22" s="11" customFormat="1">
      <c r="B47" s="129" t="s">
        <v>141</v>
      </c>
      <c r="C47" s="36"/>
      <c r="D47" s="47" t="s">
        <v>50</v>
      </c>
      <c r="E47" s="36"/>
      <c r="F47" s="36">
        <v>14</v>
      </c>
      <c r="G47" s="36">
        <v>9</v>
      </c>
      <c r="H47" s="36"/>
      <c r="I47" s="36">
        <v>11</v>
      </c>
      <c r="J47" s="36">
        <v>8</v>
      </c>
      <c r="K47" s="36"/>
      <c r="L47" s="36"/>
      <c r="M47" s="36">
        <v>12</v>
      </c>
      <c r="N47" s="36"/>
      <c r="O47" s="43">
        <f>SUM(E47:N47)</f>
        <v>54</v>
      </c>
      <c r="P47" s="49">
        <f>COUNT(E47:N47)</f>
        <v>5</v>
      </c>
      <c r="Q47" s="20">
        <f>IF(P47&lt;6,0,+SMALL((E47:N47),1))</f>
        <v>0</v>
      </c>
      <c r="R47" s="20">
        <f>IF(P47&lt;7,0,+SMALL((E47:N47),2))</f>
        <v>0</v>
      </c>
      <c r="S47" s="20">
        <f>IF(P47&lt;8,0,+SMALL((E47:N47),3))</f>
        <v>0</v>
      </c>
      <c r="T47" s="20">
        <f>IF(P47&lt;9,0,+SMALL((E47:N47),4))</f>
        <v>0</v>
      </c>
      <c r="U47" s="20">
        <f>O47-Q47-R47-S47-T47</f>
        <v>54</v>
      </c>
      <c r="V47" s="7">
        <f>RANK(U47,$U$6:$U$130,0)</f>
        <v>42</v>
      </c>
    </row>
    <row r="48" spans="2:22" s="11" customFormat="1">
      <c r="B48" s="48" t="s">
        <v>324</v>
      </c>
      <c r="C48" s="49"/>
      <c r="D48" s="75" t="s">
        <v>109</v>
      </c>
      <c r="E48" s="36"/>
      <c r="F48" s="36"/>
      <c r="G48" s="36"/>
      <c r="H48" s="36"/>
      <c r="I48" s="36">
        <v>19</v>
      </c>
      <c r="J48" s="36"/>
      <c r="K48" s="36">
        <v>13</v>
      </c>
      <c r="L48" s="36">
        <v>14</v>
      </c>
      <c r="M48" s="36">
        <v>8</v>
      </c>
      <c r="N48" s="36"/>
      <c r="O48" s="43">
        <f>SUM(E48:N48)</f>
        <v>54</v>
      </c>
      <c r="P48" s="49">
        <f>COUNT(E48:N48)</f>
        <v>4</v>
      </c>
      <c r="Q48" s="20">
        <f>IF(P48&lt;6,0,+SMALL((E48:N48),1))</f>
        <v>0</v>
      </c>
      <c r="R48" s="20">
        <f>IF(P48&lt;7,0,+SMALL((E48:N48),2))</f>
        <v>0</v>
      </c>
      <c r="S48" s="20">
        <f>IF(P48&lt;8,0,+SMALL((E48:N48),3))</f>
        <v>0</v>
      </c>
      <c r="T48" s="20">
        <f>IF(P48&lt;9,0,+SMALL((E48:N48),4))</f>
        <v>0</v>
      </c>
      <c r="U48" s="20">
        <f>O48-Q48-R48-S48-T48</f>
        <v>54</v>
      </c>
      <c r="V48" s="7">
        <f>RANK(U48,$U$6:$U$130,0)</f>
        <v>42</v>
      </c>
    </row>
    <row r="49" spans="1:22" s="11" customFormat="1">
      <c r="B49" s="129" t="s">
        <v>148</v>
      </c>
      <c r="C49" s="36"/>
      <c r="D49" s="78" t="s">
        <v>11</v>
      </c>
      <c r="E49" s="36"/>
      <c r="F49" s="36">
        <v>10</v>
      </c>
      <c r="G49" s="36">
        <v>7</v>
      </c>
      <c r="H49" s="36">
        <v>8</v>
      </c>
      <c r="I49" s="36">
        <v>14</v>
      </c>
      <c r="J49" s="36"/>
      <c r="K49" s="36"/>
      <c r="L49" s="36">
        <v>15</v>
      </c>
      <c r="M49" s="36"/>
      <c r="N49" s="36"/>
      <c r="O49" s="43">
        <f>SUM(E49:N49)</f>
        <v>54</v>
      </c>
      <c r="P49" s="49">
        <f>COUNT(E49:N49)</f>
        <v>5</v>
      </c>
      <c r="Q49" s="20">
        <f>IF(P49&lt;6,0,+SMALL((E49:N49),1))</f>
        <v>0</v>
      </c>
      <c r="R49" s="20">
        <f>IF(P49&lt;7,0,+SMALL((E49:N49),2))</f>
        <v>0</v>
      </c>
      <c r="S49" s="20">
        <f>IF(P49&lt;8,0,+SMALL((E49:N49),3))</f>
        <v>0</v>
      </c>
      <c r="T49" s="20">
        <f>IF(P49&lt;9,0,+SMALL((E49:N49),4))</f>
        <v>0</v>
      </c>
      <c r="U49" s="20">
        <f>O49-Q49-R49-S49-T49</f>
        <v>54</v>
      </c>
      <c r="V49" s="7">
        <f>RANK(U49,$U$6:$U$130,0)</f>
        <v>42</v>
      </c>
    </row>
    <row r="50" spans="1:22" s="11" customFormat="1">
      <c r="B50" s="129" t="s">
        <v>183</v>
      </c>
      <c r="C50" s="36"/>
      <c r="D50" s="86" t="s">
        <v>181</v>
      </c>
      <c r="E50" s="36">
        <v>18</v>
      </c>
      <c r="F50" s="36"/>
      <c r="G50" s="36">
        <v>8</v>
      </c>
      <c r="H50" s="36">
        <v>12</v>
      </c>
      <c r="I50" s="36"/>
      <c r="J50" s="36"/>
      <c r="K50" s="36">
        <v>15</v>
      </c>
      <c r="L50" s="36"/>
      <c r="M50" s="36"/>
      <c r="N50" s="36"/>
      <c r="O50" s="43">
        <f>SUM(E50:N50)</f>
        <v>53</v>
      </c>
      <c r="P50" s="49">
        <f>COUNT(E50:N50)</f>
        <v>4</v>
      </c>
      <c r="Q50" s="20">
        <f>IF(P50&lt;6,0,+SMALL((E50:N50),1))</f>
        <v>0</v>
      </c>
      <c r="R50" s="20">
        <f>IF(P50&lt;7,0,+SMALL((E50:N50),2))</f>
        <v>0</v>
      </c>
      <c r="S50" s="20">
        <f>IF(P50&lt;8,0,+SMALL((E50:N50),3))</f>
        <v>0</v>
      </c>
      <c r="T50" s="20">
        <f>IF(P50&lt;9,0,+SMALL((E50:N50),4))</f>
        <v>0</v>
      </c>
      <c r="U50" s="20">
        <f>O50-Q50-R50-S50-T50</f>
        <v>53</v>
      </c>
      <c r="V50" s="7">
        <f>RANK(U50,$U$6:$U$130,0)</f>
        <v>45</v>
      </c>
    </row>
    <row r="51" spans="1:22" s="11" customFormat="1">
      <c r="B51" s="129" t="s">
        <v>36</v>
      </c>
      <c r="C51" s="36"/>
      <c r="D51" s="46" t="s">
        <v>22</v>
      </c>
      <c r="E51" s="36">
        <v>8</v>
      </c>
      <c r="F51" s="36">
        <v>6</v>
      </c>
      <c r="G51" s="36">
        <v>6</v>
      </c>
      <c r="H51" s="36"/>
      <c r="I51" s="36">
        <v>8</v>
      </c>
      <c r="J51" s="36">
        <v>10</v>
      </c>
      <c r="K51" s="36"/>
      <c r="L51" s="36">
        <v>13</v>
      </c>
      <c r="M51" s="36">
        <v>14</v>
      </c>
      <c r="N51" s="36"/>
      <c r="O51" s="43">
        <f>SUM(E51:N51)</f>
        <v>65</v>
      </c>
      <c r="P51" s="49">
        <f>COUNT(E51:N51)</f>
        <v>7</v>
      </c>
      <c r="Q51" s="20">
        <f>IF(P51&lt;6,0,+SMALL((E51:N51),1))</f>
        <v>6</v>
      </c>
      <c r="R51" s="20">
        <f>IF(P51&lt;7,0,+SMALL((E51:N51),2))</f>
        <v>6</v>
      </c>
      <c r="S51" s="20">
        <f>IF(P51&lt;8,0,+SMALL((E51:N51),3))</f>
        <v>0</v>
      </c>
      <c r="T51" s="20">
        <f>IF(P51&lt;9,0,+SMALL((E51:N51),4))</f>
        <v>0</v>
      </c>
      <c r="U51" s="20">
        <f>O51-Q51-R51-S51-T51</f>
        <v>53</v>
      </c>
      <c r="V51" s="7">
        <f>RANK(U51,$U$6:$U$130,0)</f>
        <v>45</v>
      </c>
    </row>
    <row r="52" spans="1:22" s="11" customFormat="1">
      <c r="B52" s="129" t="s">
        <v>3</v>
      </c>
      <c r="C52" s="36"/>
      <c r="D52" s="44" t="s">
        <v>5</v>
      </c>
      <c r="E52" s="36">
        <v>7</v>
      </c>
      <c r="F52" s="36">
        <v>9</v>
      </c>
      <c r="G52" s="36">
        <v>9</v>
      </c>
      <c r="H52" s="36">
        <v>5</v>
      </c>
      <c r="I52" s="36">
        <v>10</v>
      </c>
      <c r="J52" s="36"/>
      <c r="K52" s="36">
        <v>14</v>
      </c>
      <c r="L52" s="36">
        <v>5</v>
      </c>
      <c r="M52" s="36">
        <v>9</v>
      </c>
      <c r="N52" s="36"/>
      <c r="O52" s="43">
        <f>SUM(E52:N52)</f>
        <v>68</v>
      </c>
      <c r="P52" s="49">
        <f>COUNT(E52:N52)</f>
        <v>8</v>
      </c>
      <c r="Q52" s="20">
        <f>IF(P52&lt;6,0,+SMALL((E52:N52),1))</f>
        <v>5</v>
      </c>
      <c r="R52" s="20">
        <f>IF(P52&lt;7,0,+SMALL((E52:N52),2))</f>
        <v>5</v>
      </c>
      <c r="S52" s="20">
        <f>IF(P52&lt;8,0,+SMALL((E52:N52),3))</f>
        <v>7</v>
      </c>
      <c r="T52" s="20">
        <f>IF(P52&lt;9,0,+SMALL((E52:N52),4))</f>
        <v>0</v>
      </c>
      <c r="U52" s="20">
        <f>O52-Q52-R52-S52-T52</f>
        <v>51</v>
      </c>
      <c r="V52" s="7">
        <f>RANK(U52,$U$6:$U$130,0)</f>
        <v>47</v>
      </c>
    </row>
    <row r="53" spans="1:22" s="11" customFormat="1">
      <c r="B53" s="129" t="s">
        <v>188</v>
      </c>
      <c r="C53" s="36"/>
      <c r="D53" s="44" t="s">
        <v>48</v>
      </c>
      <c r="E53" s="36">
        <v>16</v>
      </c>
      <c r="F53" s="36"/>
      <c r="G53" s="36"/>
      <c r="H53" s="36"/>
      <c r="I53" s="36"/>
      <c r="J53" s="36"/>
      <c r="K53" s="36"/>
      <c r="L53" s="36">
        <v>23</v>
      </c>
      <c r="M53" s="36">
        <v>12</v>
      </c>
      <c r="N53" s="36"/>
      <c r="O53" s="43">
        <f>SUM(E53:N53)</f>
        <v>51</v>
      </c>
      <c r="P53" s="49">
        <f>COUNT(E53:N53)</f>
        <v>3</v>
      </c>
      <c r="Q53" s="20">
        <f>IF(P53&lt;6,0,+SMALL((E53:N53),1))</f>
        <v>0</v>
      </c>
      <c r="R53" s="20">
        <f>IF(P53&lt;7,0,+SMALL((E53:N53),2))</f>
        <v>0</v>
      </c>
      <c r="S53" s="20">
        <f>IF(P53&lt;8,0,+SMALL((E53:N53),3))</f>
        <v>0</v>
      </c>
      <c r="T53" s="20">
        <f>IF(P53&lt;9,0,+SMALL((E53:N53),4))</f>
        <v>0</v>
      </c>
      <c r="U53" s="20">
        <f>O53-Q53-R53-S53-T53</f>
        <v>51</v>
      </c>
      <c r="V53" s="7">
        <f>RANK(U53,$U$6:$U$130,0)</f>
        <v>47</v>
      </c>
    </row>
    <row r="54" spans="1:22" s="11" customFormat="1">
      <c r="A54" s="3"/>
      <c r="B54" s="129" t="s">
        <v>37</v>
      </c>
      <c r="C54" s="36"/>
      <c r="D54" s="46" t="s">
        <v>22</v>
      </c>
      <c r="E54" s="36">
        <v>8</v>
      </c>
      <c r="F54" s="36">
        <v>15</v>
      </c>
      <c r="G54" s="36"/>
      <c r="H54" s="36"/>
      <c r="I54" s="36">
        <v>19</v>
      </c>
      <c r="J54" s="36">
        <v>9</v>
      </c>
      <c r="K54" s="36"/>
      <c r="L54" s="36"/>
      <c r="M54" s="36"/>
      <c r="N54" s="36"/>
      <c r="O54" s="43">
        <f>SUM(E54:N54)</f>
        <v>51</v>
      </c>
      <c r="P54" s="49">
        <f>COUNT(E54:N54)</f>
        <v>4</v>
      </c>
      <c r="Q54" s="20">
        <f>IF(P54&lt;6,0,+SMALL((E54:N54),1))</f>
        <v>0</v>
      </c>
      <c r="R54" s="20">
        <f>IF(P54&lt;7,0,+SMALL((E54:N54),2))</f>
        <v>0</v>
      </c>
      <c r="S54" s="20">
        <f>IF(P54&lt;8,0,+SMALL((E54:N54),3))</f>
        <v>0</v>
      </c>
      <c r="T54" s="20">
        <f>IF(P54&lt;9,0,+SMALL((E54:N54),4))</f>
        <v>0</v>
      </c>
      <c r="U54" s="20">
        <f>O54-Q54-R54-S54-T54</f>
        <v>51</v>
      </c>
      <c r="V54" s="7">
        <f>RANK(U54,$U$6:$U$130,0)</f>
        <v>47</v>
      </c>
    </row>
    <row r="55" spans="1:22" s="11" customFormat="1">
      <c r="A55" s="3"/>
      <c r="B55" s="129" t="s">
        <v>174</v>
      </c>
      <c r="C55" s="36"/>
      <c r="D55" s="47" t="s">
        <v>50</v>
      </c>
      <c r="E55" s="36">
        <v>14</v>
      </c>
      <c r="F55" s="36"/>
      <c r="G55" s="36"/>
      <c r="H55" s="36">
        <v>3</v>
      </c>
      <c r="I55" s="36">
        <v>11</v>
      </c>
      <c r="J55" s="36">
        <v>18</v>
      </c>
      <c r="K55" s="36"/>
      <c r="L55" s="36">
        <v>5</v>
      </c>
      <c r="M55" s="36"/>
      <c r="N55" s="36"/>
      <c r="O55" s="43">
        <f>SUM(E55:N55)</f>
        <v>51</v>
      </c>
      <c r="P55" s="49">
        <f>COUNT(E55:N55)</f>
        <v>5</v>
      </c>
      <c r="Q55" s="20">
        <f>IF(P55&lt;6,0,+SMALL((E55:N55),1))</f>
        <v>0</v>
      </c>
      <c r="R55" s="20">
        <f>IF(P55&lt;7,0,+SMALL((E55:N55),2))</f>
        <v>0</v>
      </c>
      <c r="S55" s="20">
        <f>IF(P55&lt;8,0,+SMALL((E55:N55),3))</f>
        <v>0</v>
      </c>
      <c r="T55" s="20">
        <f>IF(P55&lt;9,0,+SMALL((E55:N55),4))</f>
        <v>0</v>
      </c>
      <c r="U55" s="20">
        <f>O55-Q55-R55-S55-T55</f>
        <v>51</v>
      </c>
      <c r="V55" s="7">
        <f>RANK(U55,$U$6:$U$130,0)</f>
        <v>47</v>
      </c>
    </row>
    <row r="56" spans="1:22" s="11" customFormat="1">
      <c r="A56" s="3"/>
      <c r="B56" s="129" t="s">
        <v>34</v>
      </c>
      <c r="C56" s="36"/>
      <c r="D56" s="75" t="s">
        <v>109</v>
      </c>
      <c r="E56" s="36">
        <v>7</v>
      </c>
      <c r="F56" s="36">
        <v>10</v>
      </c>
      <c r="G56" s="36">
        <v>6</v>
      </c>
      <c r="H56" s="36">
        <v>2</v>
      </c>
      <c r="I56" s="36">
        <v>12</v>
      </c>
      <c r="J56" s="36">
        <v>6</v>
      </c>
      <c r="K56" s="36"/>
      <c r="L56" s="36">
        <v>11</v>
      </c>
      <c r="M56" s="36">
        <v>9</v>
      </c>
      <c r="N56" s="36"/>
      <c r="O56" s="43">
        <f>SUM(E56:N56)</f>
        <v>63</v>
      </c>
      <c r="P56" s="49">
        <f>COUNT(E56:N56)</f>
        <v>8</v>
      </c>
      <c r="Q56" s="20">
        <f>IF(P56&lt;6,0,+SMALL((E56:N56),1))</f>
        <v>2</v>
      </c>
      <c r="R56" s="20">
        <f>IF(P56&lt;7,0,+SMALL((E56:N56),2))</f>
        <v>6</v>
      </c>
      <c r="S56" s="20">
        <f>IF(P56&lt;8,0,+SMALL((E56:N56),3))</f>
        <v>6</v>
      </c>
      <c r="T56" s="20">
        <f>IF(P56&lt;9,0,+SMALL((E56:N56),4))</f>
        <v>0</v>
      </c>
      <c r="U56" s="20">
        <f>O56-Q56-R56-S56-T56</f>
        <v>49</v>
      </c>
      <c r="V56" s="7">
        <f>RANK(U56,$U$6:$U$130,0)</f>
        <v>51</v>
      </c>
    </row>
    <row r="57" spans="1:22" s="11" customFormat="1">
      <c r="A57" s="3"/>
      <c r="B57" s="129" t="s">
        <v>254</v>
      </c>
      <c r="C57" s="36"/>
      <c r="D57" s="75" t="s">
        <v>109</v>
      </c>
      <c r="E57" s="36">
        <v>10</v>
      </c>
      <c r="F57" s="36">
        <v>9</v>
      </c>
      <c r="G57" s="36"/>
      <c r="H57" s="36"/>
      <c r="I57" s="36">
        <v>9</v>
      </c>
      <c r="J57" s="36">
        <v>9</v>
      </c>
      <c r="K57" s="36"/>
      <c r="L57" s="36">
        <v>9</v>
      </c>
      <c r="M57" s="36">
        <v>11</v>
      </c>
      <c r="N57" s="36"/>
      <c r="O57" s="43">
        <f>SUM(E57:N57)</f>
        <v>57</v>
      </c>
      <c r="P57" s="49">
        <f>COUNT(E57:N57)</f>
        <v>6</v>
      </c>
      <c r="Q57" s="20">
        <f>IF(P57&lt;6,0,+SMALL((E57:N57),1))</f>
        <v>9</v>
      </c>
      <c r="R57" s="20">
        <f>IF(P57&lt;7,0,+SMALL((E57:N57),2))</f>
        <v>0</v>
      </c>
      <c r="S57" s="20">
        <f>IF(P57&lt;8,0,+SMALL((E57:N57),3))</f>
        <v>0</v>
      </c>
      <c r="T57" s="20">
        <f>IF(P57&lt;9,0,+SMALL((E57:N57),4))</f>
        <v>0</v>
      </c>
      <c r="U57" s="20">
        <f>O57-Q57-R57-S57-T57</f>
        <v>48</v>
      </c>
      <c r="V57" s="7">
        <f>RANK(U57,$U$6:$U$130,0)</f>
        <v>52</v>
      </c>
    </row>
    <row r="58" spans="1:22" s="11" customFormat="1">
      <c r="B58" s="129" t="s">
        <v>133</v>
      </c>
      <c r="C58" s="36"/>
      <c r="D58" s="46" t="s">
        <v>22</v>
      </c>
      <c r="E58" s="36">
        <v>9</v>
      </c>
      <c r="F58" s="36"/>
      <c r="G58" s="36">
        <v>8</v>
      </c>
      <c r="H58" s="36">
        <v>10</v>
      </c>
      <c r="I58" s="36">
        <v>13</v>
      </c>
      <c r="J58" s="36">
        <v>6</v>
      </c>
      <c r="K58" s="36"/>
      <c r="L58" s="36">
        <v>7</v>
      </c>
      <c r="M58" s="36"/>
      <c r="N58" s="36"/>
      <c r="O58" s="43">
        <f>SUM(E58:N58)</f>
        <v>53</v>
      </c>
      <c r="P58" s="49">
        <f>COUNT(E58:N58)</f>
        <v>6</v>
      </c>
      <c r="Q58" s="20">
        <f>IF(P58&lt;6,0,+SMALL((E58:N58),1))</f>
        <v>6</v>
      </c>
      <c r="R58" s="20">
        <f>IF(P58&lt;7,0,+SMALL((E58:N58),2))</f>
        <v>0</v>
      </c>
      <c r="S58" s="20">
        <f>IF(P58&lt;8,0,+SMALL((E58:N58),3))</f>
        <v>0</v>
      </c>
      <c r="T58" s="20">
        <f>IF(P58&lt;9,0,+SMALL((E58:N58),4))</f>
        <v>0</v>
      </c>
      <c r="U58" s="20">
        <f>O58-Q58-R58-S58-T58</f>
        <v>47</v>
      </c>
      <c r="V58" s="7">
        <f>RANK(U58,$U$6:$U$130,0)</f>
        <v>53</v>
      </c>
    </row>
    <row r="59" spans="1:22" s="11" customFormat="1">
      <c r="B59" s="129" t="s">
        <v>199</v>
      </c>
      <c r="C59" s="36"/>
      <c r="D59" s="44" t="s">
        <v>48</v>
      </c>
      <c r="E59" s="36">
        <v>13</v>
      </c>
      <c r="F59" s="36"/>
      <c r="G59" s="36">
        <v>7</v>
      </c>
      <c r="H59" s="36"/>
      <c r="I59" s="36"/>
      <c r="J59" s="36"/>
      <c r="K59" s="36">
        <v>9</v>
      </c>
      <c r="L59" s="36">
        <v>10</v>
      </c>
      <c r="M59" s="36">
        <v>6</v>
      </c>
      <c r="N59" s="36"/>
      <c r="O59" s="43">
        <f>SUM(E59:N59)</f>
        <v>45</v>
      </c>
      <c r="P59" s="49">
        <f>COUNT(E59:N59)</f>
        <v>5</v>
      </c>
      <c r="Q59" s="20">
        <f>IF(P59&lt;6,0,+SMALL((E59:N59),1))</f>
        <v>0</v>
      </c>
      <c r="R59" s="20">
        <f>IF(P59&lt;7,0,+SMALL((E59:N59),2))</f>
        <v>0</v>
      </c>
      <c r="S59" s="20">
        <f>IF(P59&lt;8,0,+SMALL((E59:N59),3))</f>
        <v>0</v>
      </c>
      <c r="T59" s="20">
        <f>IF(P59&lt;9,0,+SMALL((E59:N59),4))</f>
        <v>0</v>
      </c>
      <c r="U59" s="20">
        <f>O59-Q59-R59-S59-T59</f>
        <v>45</v>
      </c>
      <c r="V59" s="7">
        <f>RANK(U59,$U$6:$U$130,0)</f>
        <v>54</v>
      </c>
    </row>
    <row r="60" spans="1:22">
      <c r="B60" s="129" t="s">
        <v>170</v>
      </c>
      <c r="C60" s="36"/>
      <c r="D60" s="71" t="s">
        <v>107</v>
      </c>
      <c r="E60" s="36"/>
      <c r="F60" s="36">
        <v>19</v>
      </c>
      <c r="G60" s="36"/>
      <c r="H60" s="36"/>
      <c r="I60" s="36"/>
      <c r="J60" s="36"/>
      <c r="K60" s="36"/>
      <c r="L60" s="36">
        <v>11</v>
      </c>
      <c r="M60" s="36">
        <v>14</v>
      </c>
      <c r="N60" s="36"/>
      <c r="O60" s="43">
        <f>SUM(E60:N60)</f>
        <v>44</v>
      </c>
      <c r="P60" s="49">
        <f>COUNT(E60:N60)</f>
        <v>3</v>
      </c>
      <c r="Q60" s="20">
        <f>IF(P60&lt;6,0,+SMALL((E60:N60),1))</f>
        <v>0</v>
      </c>
      <c r="R60" s="20">
        <f>IF(P60&lt;7,0,+SMALL((E60:N60),2))</f>
        <v>0</v>
      </c>
      <c r="S60" s="20">
        <f>IF(P60&lt;8,0,+SMALL((E60:N60),3))</f>
        <v>0</v>
      </c>
      <c r="T60" s="20">
        <f>IF(P60&lt;9,0,+SMALL((E60:N60),4))</f>
        <v>0</v>
      </c>
      <c r="U60" s="20">
        <f>O60-Q60-R60-S60-T60</f>
        <v>44</v>
      </c>
      <c r="V60" s="7">
        <f>RANK(U60,$U$6:$U$130,0)</f>
        <v>55</v>
      </c>
    </row>
    <row r="61" spans="1:22">
      <c r="B61" s="129" t="s">
        <v>135</v>
      </c>
      <c r="C61" s="36"/>
      <c r="D61" s="76" t="s">
        <v>16</v>
      </c>
      <c r="E61" s="36">
        <v>16</v>
      </c>
      <c r="F61" s="36">
        <v>14</v>
      </c>
      <c r="G61" s="36">
        <v>7</v>
      </c>
      <c r="H61" s="36">
        <v>7</v>
      </c>
      <c r="I61" s="36"/>
      <c r="J61" s="36"/>
      <c r="K61" s="36"/>
      <c r="L61" s="36"/>
      <c r="M61" s="36"/>
      <c r="N61" s="36"/>
      <c r="O61" s="43">
        <f>SUM(E61:N61)</f>
        <v>44</v>
      </c>
      <c r="P61" s="49">
        <f>COUNT(E61:N61)</f>
        <v>4</v>
      </c>
      <c r="Q61" s="20">
        <f>IF(P61&lt;6,0,+SMALL((E61:N61),1))</f>
        <v>0</v>
      </c>
      <c r="R61" s="20">
        <f>IF(P61&lt;7,0,+SMALL((E61:N61),2))</f>
        <v>0</v>
      </c>
      <c r="S61" s="20">
        <f>IF(P61&lt;8,0,+SMALL((E61:N61),3))</f>
        <v>0</v>
      </c>
      <c r="T61" s="20">
        <f>IF(P61&lt;9,0,+SMALL((E61:N61),4))</f>
        <v>0</v>
      </c>
      <c r="U61" s="20">
        <f>O61-Q61-R61-S61-T61</f>
        <v>44</v>
      </c>
      <c r="V61" s="7">
        <f>RANK(U61,$U$6:$U$130,0)</f>
        <v>55</v>
      </c>
    </row>
    <row r="62" spans="1:22" s="11" customFormat="1">
      <c r="B62" s="129" t="s">
        <v>277</v>
      </c>
      <c r="C62" s="36"/>
      <c r="D62" s="86" t="s">
        <v>181</v>
      </c>
      <c r="E62" s="36">
        <v>20</v>
      </c>
      <c r="F62" s="36"/>
      <c r="G62" s="36">
        <v>10</v>
      </c>
      <c r="H62" s="36">
        <v>13</v>
      </c>
      <c r="I62" s="36"/>
      <c r="J62" s="36"/>
      <c r="K62" s="36"/>
      <c r="L62" s="36"/>
      <c r="M62" s="36"/>
      <c r="N62" s="36"/>
      <c r="O62" s="43">
        <f>SUM(E62:N62)</f>
        <v>43</v>
      </c>
      <c r="P62" s="49">
        <f>COUNT(E62:N62)</f>
        <v>3</v>
      </c>
      <c r="Q62" s="20">
        <f>IF(P62&lt;6,0,+SMALL((E62:N62),1))</f>
        <v>0</v>
      </c>
      <c r="R62" s="20">
        <f>IF(P62&lt;7,0,+SMALL((E62:N62),2))</f>
        <v>0</v>
      </c>
      <c r="S62" s="20">
        <f>IF(P62&lt;8,0,+SMALL((E62:N62),3))</f>
        <v>0</v>
      </c>
      <c r="T62" s="20">
        <f>IF(P62&lt;9,0,+SMALL((E62:N62),4))</f>
        <v>0</v>
      </c>
      <c r="U62" s="20">
        <f>O62-Q62-R62-S62-T62</f>
        <v>43</v>
      </c>
      <c r="V62" s="7">
        <f>RANK(U62,$U$6:$U$130,0)</f>
        <v>57</v>
      </c>
    </row>
    <row r="63" spans="1:22" s="11" customFormat="1">
      <c r="B63" s="129" t="s">
        <v>103</v>
      </c>
      <c r="C63" s="36"/>
      <c r="D63" s="47" t="s">
        <v>50</v>
      </c>
      <c r="E63" s="36">
        <v>13</v>
      </c>
      <c r="F63" s="36">
        <v>16</v>
      </c>
      <c r="G63" s="36"/>
      <c r="H63" s="36"/>
      <c r="I63" s="36"/>
      <c r="J63" s="36">
        <v>13</v>
      </c>
      <c r="K63" s="36"/>
      <c r="L63" s="36"/>
      <c r="M63" s="36"/>
      <c r="N63" s="36"/>
      <c r="O63" s="43">
        <f>SUM(E63:N63)</f>
        <v>42</v>
      </c>
      <c r="P63" s="49">
        <f>COUNT(E63:N63)</f>
        <v>3</v>
      </c>
      <c r="Q63" s="20">
        <f>IF(P63&lt;6,0,+SMALL((E63:N63),1))</f>
        <v>0</v>
      </c>
      <c r="R63" s="20">
        <f>IF(P63&lt;7,0,+SMALL((E63:N63),2))</f>
        <v>0</v>
      </c>
      <c r="S63" s="20">
        <f>IF(P63&lt;8,0,+SMALL((E63:N63),3))</f>
        <v>0</v>
      </c>
      <c r="T63" s="20">
        <f>IF(P63&lt;9,0,+SMALL((E63:N63),4))</f>
        <v>0</v>
      </c>
      <c r="U63" s="20">
        <f>O63-Q63-R63-S63-T63</f>
        <v>42</v>
      </c>
      <c r="V63" s="7">
        <f>RANK(U63,$U$6:$U$130,0)</f>
        <v>58</v>
      </c>
    </row>
    <row r="64" spans="1:22" s="11" customFormat="1">
      <c r="B64" s="129" t="s">
        <v>252</v>
      </c>
      <c r="C64" s="36"/>
      <c r="D64" s="46" t="s">
        <v>22</v>
      </c>
      <c r="E64" s="36">
        <v>2</v>
      </c>
      <c r="F64" s="36">
        <v>5</v>
      </c>
      <c r="G64" s="36">
        <v>10</v>
      </c>
      <c r="H64" s="36"/>
      <c r="I64" s="36">
        <v>14</v>
      </c>
      <c r="J64" s="36">
        <v>10</v>
      </c>
      <c r="K64" s="36"/>
      <c r="L64" s="36"/>
      <c r="M64" s="36"/>
      <c r="N64" s="36"/>
      <c r="O64" s="43">
        <f>SUM(E64:N64)</f>
        <v>41</v>
      </c>
      <c r="P64" s="49">
        <f>COUNT(E64:N64)</f>
        <v>5</v>
      </c>
      <c r="Q64" s="20">
        <f>IF(P64&lt;6,0,+SMALL((E64:N64),1))</f>
        <v>0</v>
      </c>
      <c r="R64" s="20">
        <f>IF(P64&lt;7,0,+SMALL((E64:N64),2))</f>
        <v>0</v>
      </c>
      <c r="S64" s="20">
        <f>IF(P64&lt;8,0,+SMALL((E64:N64),3))</f>
        <v>0</v>
      </c>
      <c r="T64" s="20">
        <f>IF(P64&lt;9,0,+SMALL((E64:N64),4))</f>
        <v>0</v>
      </c>
      <c r="U64" s="20">
        <f>O64-Q64-R64-S64-T64</f>
        <v>41</v>
      </c>
      <c r="V64" s="7">
        <f>RANK(U64,$U$6:$U$130,0)</f>
        <v>59</v>
      </c>
    </row>
    <row r="65" spans="2:22">
      <c r="B65" s="129" t="s">
        <v>35</v>
      </c>
      <c r="C65" s="36"/>
      <c r="D65" s="75" t="s">
        <v>109</v>
      </c>
      <c r="E65" s="36">
        <v>18</v>
      </c>
      <c r="F65" s="36"/>
      <c r="G65" s="36"/>
      <c r="H65" s="36"/>
      <c r="I65" s="36">
        <v>12</v>
      </c>
      <c r="J65" s="36"/>
      <c r="K65" s="36"/>
      <c r="L65" s="36">
        <v>10</v>
      </c>
      <c r="M65" s="36"/>
      <c r="N65" s="36"/>
      <c r="O65" s="43">
        <f>SUM(E65:N65)</f>
        <v>40</v>
      </c>
      <c r="P65" s="49">
        <f>COUNT(E65:N65)</f>
        <v>3</v>
      </c>
      <c r="Q65" s="20">
        <f>IF(P65&lt;6,0,+SMALL((E65:N65),1))</f>
        <v>0</v>
      </c>
      <c r="R65" s="20">
        <f>IF(P65&lt;7,0,+SMALL((E65:N65),2))</f>
        <v>0</v>
      </c>
      <c r="S65" s="20">
        <f>IF(P65&lt;8,0,+SMALL((E65:N65),3))</f>
        <v>0</v>
      </c>
      <c r="T65" s="20">
        <f>IF(P65&lt;9,0,+SMALL((E65:N65),4))</f>
        <v>0</v>
      </c>
      <c r="U65" s="20">
        <f>O65-Q65-R65-S65-T65</f>
        <v>40</v>
      </c>
      <c r="V65" s="7">
        <f>RANK(U65,$U$6:$U$130,0)</f>
        <v>60</v>
      </c>
    </row>
    <row r="66" spans="2:22">
      <c r="B66" s="129" t="s">
        <v>337</v>
      </c>
      <c r="C66" s="36"/>
      <c r="D66" s="44" t="s">
        <v>48</v>
      </c>
      <c r="E66" s="36"/>
      <c r="F66" s="36"/>
      <c r="G66" s="36"/>
      <c r="H66" s="36"/>
      <c r="I66" s="36">
        <v>19</v>
      </c>
      <c r="J66" s="36"/>
      <c r="K66" s="36"/>
      <c r="L66" s="36">
        <v>20</v>
      </c>
      <c r="M66" s="36"/>
      <c r="N66" s="36"/>
      <c r="O66" s="43">
        <f>SUM(E66:N66)</f>
        <v>39</v>
      </c>
      <c r="P66" s="49">
        <f>COUNT(E66:N66)</f>
        <v>2</v>
      </c>
      <c r="Q66" s="20">
        <f>IF(P66&lt;6,0,+SMALL((E66:N66),1))</f>
        <v>0</v>
      </c>
      <c r="R66" s="20">
        <f>IF(P66&lt;7,0,+SMALL((E66:N66),2))</f>
        <v>0</v>
      </c>
      <c r="S66" s="20">
        <f>IF(P66&lt;8,0,+SMALL((E66:N66),3))</f>
        <v>0</v>
      </c>
      <c r="T66" s="20">
        <f>IF(P66&lt;9,0,+SMALL((E66:N66),4))</f>
        <v>0</v>
      </c>
      <c r="U66" s="20">
        <f>O66-Q66-R66-S66-T66</f>
        <v>39</v>
      </c>
      <c r="V66" s="7">
        <f>RANK(U66,$U$6:$U$130,0)</f>
        <v>61</v>
      </c>
    </row>
    <row r="67" spans="2:22">
      <c r="B67" s="129" t="s">
        <v>108</v>
      </c>
      <c r="C67" s="36"/>
      <c r="D67" s="71" t="s">
        <v>107</v>
      </c>
      <c r="E67" s="36">
        <v>11</v>
      </c>
      <c r="F67" s="36">
        <v>12</v>
      </c>
      <c r="G67" s="36"/>
      <c r="H67" s="36"/>
      <c r="I67" s="36"/>
      <c r="J67" s="36">
        <v>15</v>
      </c>
      <c r="K67" s="36"/>
      <c r="L67" s="36"/>
      <c r="M67" s="36"/>
      <c r="N67" s="36"/>
      <c r="O67" s="43">
        <f>SUM(E67:N67)</f>
        <v>38</v>
      </c>
      <c r="P67" s="49">
        <f>COUNT(E67:N67)</f>
        <v>3</v>
      </c>
      <c r="Q67" s="20">
        <f>IF(P67&lt;6,0,+SMALL((E67:N67),1))</f>
        <v>0</v>
      </c>
      <c r="R67" s="20">
        <f>IF(P67&lt;7,0,+SMALL((E67:N67),2))</f>
        <v>0</v>
      </c>
      <c r="S67" s="20">
        <f>IF(P67&lt;8,0,+SMALL((E67:N67),3))</f>
        <v>0</v>
      </c>
      <c r="T67" s="20">
        <f>IF(P67&lt;9,0,+SMALL((E67:N67),4))</f>
        <v>0</v>
      </c>
      <c r="U67" s="20">
        <f>O67-Q67-R67-S67-T67</f>
        <v>38</v>
      </c>
      <c r="V67" s="7">
        <f>RANK(U67,$U$6:$U$130,0)</f>
        <v>62</v>
      </c>
    </row>
    <row r="68" spans="2:22">
      <c r="B68" s="129" t="s">
        <v>271</v>
      </c>
      <c r="C68" s="36"/>
      <c r="D68" s="44" t="s">
        <v>48</v>
      </c>
      <c r="E68" s="36">
        <v>13</v>
      </c>
      <c r="F68" s="36"/>
      <c r="G68" s="36">
        <v>7</v>
      </c>
      <c r="H68" s="36"/>
      <c r="I68" s="36"/>
      <c r="J68" s="36">
        <v>10</v>
      </c>
      <c r="K68" s="36"/>
      <c r="L68" s="36">
        <v>8</v>
      </c>
      <c r="M68" s="36"/>
      <c r="N68" s="36"/>
      <c r="O68" s="43">
        <f>SUM(E68:N68)</f>
        <v>38</v>
      </c>
      <c r="P68" s="49">
        <f>COUNT(E68:N68)</f>
        <v>4</v>
      </c>
      <c r="Q68" s="20">
        <f>IF(P68&lt;6,0,+SMALL((E68:N68),1))</f>
        <v>0</v>
      </c>
      <c r="R68" s="20">
        <f>IF(P68&lt;7,0,+SMALL((E68:N68),2))</f>
        <v>0</v>
      </c>
      <c r="S68" s="20">
        <f>IF(P68&lt;8,0,+SMALL((E68:N68),3))</f>
        <v>0</v>
      </c>
      <c r="T68" s="20">
        <f>IF(P68&lt;9,0,+SMALL((E68:N68),4))</f>
        <v>0</v>
      </c>
      <c r="U68" s="20">
        <f>O68-Q68-R68-S68-T68</f>
        <v>38</v>
      </c>
      <c r="V68" s="7">
        <f>RANK(U68,$U$6:$U$130,0)</f>
        <v>62</v>
      </c>
    </row>
    <row r="69" spans="2:22" s="11" customFormat="1">
      <c r="B69" s="129" t="s">
        <v>299</v>
      </c>
      <c r="C69" s="36"/>
      <c r="D69" s="86" t="s">
        <v>181</v>
      </c>
      <c r="E69" s="36"/>
      <c r="F69" s="36"/>
      <c r="G69" s="36">
        <v>12</v>
      </c>
      <c r="H69" s="36">
        <v>14</v>
      </c>
      <c r="I69" s="36"/>
      <c r="J69" s="36"/>
      <c r="K69" s="36"/>
      <c r="L69" s="36"/>
      <c r="M69" s="36">
        <v>10</v>
      </c>
      <c r="N69" s="36"/>
      <c r="O69" s="43">
        <f>SUM(E69:N69)</f>
        <v>36</v>
      </c>
      <c r="P69" s="49">
        <f>COUNT(E69:N69)</f>
        <v>3</v>
      </c>
      <c r="Q69" s="20">
        <f>IF(P69&lt;6,0,+SMALL((E69:N69),1))</f>
        <v>0</v>
      </c>
      <c r="R69" s="20">
        <f>IF(P69&lt;7,0,+SMALL((E69:N69),2))</f>
        <v>0</v>
      </c>
      <c r="S69" s="20">
        <f>IF(P69&lt;8,0,+SMALL((E69:N69),3))</f>
        <v>0</v>
      </c>
      <c r="T69" s="20">
        <f>IF(P69&lt;9,0,+SMALL((E69:N69),4))</f>
        <v>0</v>
      </c>
      <c r="U69" s="20">
        <f>O69-Q69-R69-S69-T69</f>
        <v>36</v>
      </c>
      <c r="V69" s="7">
        <f>RANK(U69,$U$6:$U$130,0)</f>
        <v>64</v>
      </c>
    </row>
    <row r="70" spans="2:22">
      <c r="B70" s="129" t="s">
        <v>168</v>
      </c>
      <c r="C70" s="36"/>
      <c r="D70" s="46" t="s">
        <v>22</v>
      </c>
      <c r="E70" s="36">
        <v>11</v>
      </c>
      <c r="F70" s="36">
        <v>16</v>
      </c>
      <c r="G70" s="36">
        <v>9</v>
      </c>
      <c r="H70" s="36"/>
      <c r="I70" s="36"/>
      <c r="J70" s="36"/>
      <c r="K70" s="36"/>
      <c r="L70" s="36"/>
      <c r="M70" s="36"/>
      <c r="N70" s="36"/>
      <c r="O70" s="43">
        <f>SUM(E70:N70)</f>
        <v>36</v>
      </c>
      <c r="P70" s="49">
        <f>COUNT(E70:N70)</f>
        <v>3</v>
      </c>
      <c r="Q70" s="20">
        <f>IF(P70&lt;6,0,+SMALL((E70:N70),1))</f>
        <v>0</v>
      </c>
      <c r="R70" s="20">
        <f>IF(P70&lt;7,0,+SMALL((E70:N70),2))</f>
        <v>0</v>
      </c>
      <c r="S70" s="20">
        <f>IF(P70&lt;8,0,+SMALL((E70:N70),3))</f>
        <v>0</v>
      </c>
      <c r="T70" s="20">
        <f>IF(P70&lt;9,0,+SMALL((E70:N70),4))</f>
        <v>0</v>
      </c>
      <c r="U70" s="20">
        <f>O70-Q70-R70-S70-T70</f>
        <v>36</v>
      </c>
      <c r="V70" s="7">
        <f>RANK(U70,$U$6:$U$130,0)</f>
        <v>64</v>
      </c>
    </row>
    <row r="71" spans="2:22" s="11" customFormat="1">
      <c r="B71" s="129" t="s">
        <v>301</v>
      </c>
      <c r="C71" s="36"/>
      <c r="D71" s="86" t="s">
        <v>181</v>
      </c>
      <c r="E71" s="36"/>
      <c r="F71" s="36"/>
      <c r="G71" s="36">
        <v>7</v>
      </c>
      <c r="H71" s="36"/>
      <c r="I71" s="36"/>
      <c r="J71" s="36"/>
      <c r="K71" s="36">
        <v>15</v>
      </c>
      <c r="L71" s="36">
        <v>13</v>
      </c>
      <c r="M71" s="36"/>
      <c r="N71" s="36"/>
      <c r="O71" s="43">
        <f>SUM(E71:N71)</f>
        <v>35</v>
      </c>
      <c r="P71" s="49">
        <f>COUNT(E71:N71)</f>
        <v>3</v>
      </c>
      <c r="Q71" s="20">
        <f>IF(P71&lt;6,0,+SMALL((E71:N71),1))</f>
        <v>0</v>
      </c>
      <c r="R71" s="20">
        <f>IF(P71&lt;7,0,+SMALL((E71:N71),2))</f>
        <v>0</v>
      </c>
      <c r="S71" s="20">
        <f>IF(P71&lt;8,0,+SMALL((E71:N71),3))</f>
        <v>0</v>
      </c>
      <c r="T71" s="20">
        <f>IF(P71&lt;9,0,+SMALL((E71:N71),4))</f>
        <v>0</v>
      </c>
      <c r="U71" s="20">
        <f>O71-Q71-R71-S71-T71</f>
        <v>35</v>
      </c>
      <c r="V71" s="7">
        <f>RANK(U71,$U$6:$U$130,0)</f>
        <v>66</v>
      </c>
    </row>
    <row r="72" spans="2:22" s="11" customFormat="1">
      <c r="B72" s="129" t="s">
        <v>46</v>
      </c>
      <c r="C72" s="36"/>
      <c r="D72" s="44" t="s">
        <v>5</v>
      </c>
      <c r="E72" s="36"/>
      <c r="F72" s="36"/>
      <c r="G72" s="36">
        <v>14</v>
      </c>
      <c r="H72" s="36">
        <v>9</v>
      </c>
      <c r="I72" s="36"/>
      <c r="J72" s="36"/>
      <c r="K72" s="36"/>
      <c r="L72" s="36">
        <v>10</v>
      </c>
      <c r="M72" s="36"/>
      <c r="N72" s="36"/>
      <c r="O72" s="43">
        <f>SUM(E72:N72)</f>
        <v>33</v>
      </c>
      <c r="P72" s="49">
        <f>COUNT(E72:N72)</f>
        <v>3</v>
      </c>
      <c r="Q72" s="20">
        <f>IF(P72&lt;6,0,+SMALL((E72:N72),1))</f>
        <v>0</v>
      </c>
      <c r="R72" s="20">
        <f>IF(P72&lt;7,0,+SMALL((E72:N72),2))</f>
        <v>0</v>
      </c>
      <c r="S72" s="20">
        <f>IF(P72&lt;8,0,+SMALL((E72:N72),3))</f>
        <v>0</v>
      </c>
      <c r="T72" s="20">
        <f>IF(P72&lt;9,0,+SMALL((E72:N72),4))</f>
        <v>0</v>
      </c>
      <c r="U72" s="20">
        <f>O72-Q72-R72-S72-T72</f>
        <v>33</v>
      </c>
      <c r="V72" s="7">
        <f>RANK(U72,$U$6:$U$130,0)</f>
        <v>67</v>
      </c>
    </row>
    <row r="73" spans="2:22" s="11" customFormat="1">
      <c r="B73" s="129" t="s">
        <v>9</v>
      </c>
      <c r="C73" s="36"/>
      <c r="D73" s="45" t="s">
        <v>8</v>
      </c>
      <c r="E73" s="36"/>
      <c r="F73" s="36">
        <v>6</v>
      </c>
      <c r="G73" s="36"/>
      <c r="H73" s="36"/>
      <c r="I73" s="36"/>
      <c r="J73" s="36"/>
      <c r="K73" s="36">
        <v>10</v>
      </c>
      <c r="L73" s="36">
        <v>7</v>
      </c>
      <c r="M73" s="36">
        <v>10</v>
      </c>
      <c r="N73" s="36"/>
      <c r="O73" s="43">
        <f>SUM(E73:N73)</f>
        <v>33</v>
      </c>
      <c r="P73" s="49">
        <f>COUNT(E73:N73)</f>
        <v>4</v>
      </c>
      <c r="Q73" s="20">
        <f>IF(P73&lt;6,0,+SMALL((E73:N73),1))</f>
        <v>0</v>
      </c>
      <c r="R73" s="20">
        <f>IF(P73&lt;7,0,+SMALL((E73:N73),2))</f>
        <v>0</v>
      </c>
      <c r="S73" s="20">
        <f>IF(P73&lt;8,0,+SMALL((E73:N73),3))</f>
        <v>0</v>
      </c>
      <c r="T73" s="20">
        <f>IF(P73&lt;9,0,+SMALL((E73:N73),4))</f>
        <v>0</v>
      </c>
      <c r="U73" s="20">
        <f>O73-Q73-R73-S73-T73</f>
        <v>33</v>
      </c>
      <c r="V73" s="7">
        <f>RANK(U73,$U$6:$U$130,0)</f>
        <v>67</v>
      </c>
    </row>
    <row r="74" spans="2:22">
      <c r="B74" s="129" t="s">
        <v>200</v>
      </c>
      <c r="C74" s="49"/>
      <c r="D74" s="75" t="s">
        <v>109</v>
      </c>
      <c r="E74" s="36"/>
      <c r="F74" s="36">
        <v>18</v>
      </c>
      <c r="G74" s="36"/>
      <c r="H74" s="36"/>
      <c r="I74" s="36">
        <v>14</v>
      </c>
      <c r="J74" s="36"/>
      <c r="K74" s="36"/>
      <c r="L74" s="36"/>
      <c r="M74" s="36"/>
      <c r="N74" s="36"/>
      <c r="O74" s="43">
        <f>SUM(E74:N74)</f>
        <v>32</v>
      </c>
      <c r="P74" s="49">
        <f>COUNT(E74:N74)</f>
        <v>2</v>
      </c>
      <c r="Q74" s="20">
        <f>IF(P74&lt;6,0,+SMALL((E74:N74),1))</f>
        <v>0</v>
      </c>
      <c r="R74" s="20">
        <f>IF(P74&lt;7,0,+SMALL((E74:N74),2))</f>
        <v>0</v>
      </c>
      <c r="S74" s="20">
        <f>IF(P74&lt;8,0,+SMALL((E74:N74),3))</f>
        <v>0</v>
      </c>
      <c r="T74" s="20">
        <f>IF(P74&lt;9,0,+SMALL((E74:N74),4))</f>
        <v>0</v>
      </c>
      <c r="U74" s="20">
        <f>O74-Q74-R74-S74-T74</f>
        <v>32</v>
      </c>
      <c r="V74" s="7">
        <f>RANK(U74,$U$6:$U$130,0)</f>
        <v>69</v>
      </c>
    </row>
    <row r="75" spans="2:22" s="11" customFormat="1">
      <c r="B75" s="129" t="s">
        <v>293</v>
      </c>
      <c r="C75" s="36"/>
      <c r="D75" s="119" t="s">
        <v>192</v>
      </c>
      <c r="E75" s="36"/>
      <c r="F75" s="36"/>
      <c r="G75" s="36">
        <v>18</v>
      </c>
      <c r="H75" s="36">
        <v>14</v>
      </c>
      <c r="I75" s="36"/>
      <c r="J75" s="36"/>
      <c r="K75" s="36"/>
      <c r="L75" s="36"/>
      <c r="M75" s="36"/>
      <c r="N75" s="36"/>
      <c r="O75" s="43">
        <f>SUM(E75:N75)</f>
        <v>32</v>
      </c>
      <c r="P75" s="49">
        <f>COUNT(E75:N75)</f>
        <v>2</v>
      </c>
      <c r="Q75" s="20">
        <f>IF(P75&lt;6,0,+SMALL((E75:N75),1))</f>
        <v>0</v>
      </c>
      <c r="R75" s="20">
        <f>IF(P75&lt;7,0,+SMALL((E75:N75),2))</f>
        <v>0</v>
      </c>
      <c r="S75" s="20">
        <f>IF(P75&lt;8,0,+SMALL((E75:N75),3))</f>
        <v>0</v>
      </c>
      <c r="T75" s="20">
        <f>IF(P75&lt;9,0,+SMALL((E75:N75),4))</f>
        <v>0</v>
      </c>
      <c r="U75" s="20">
        <f>O75-Q75-R75-S75-T75</f>
        <v>32</v>
      </c>
      <c r="V75" s="7">
        <f>RANK(U75,$U$6:$U$130,0)</f>
        <v>69</v>
      </c>
    </row>
    <row r="76" spans="2:22">
      <c r="B76" s="129" t="s">
        <v>307</v>
      </c>
      <c r="C76" s="36"/>
      <c r="D76" s="45" t="s">
        <v>8</v>
      </c>
      <c r="E76" s="36"/>
      <c r="F76" s="36">
        <v>3</v>
      </c>
      <c r="G76" s="36">
        <v>7</v>
      </c>
      <c r="H76" s="36">
        <v>2</v>
      </c>
      <c r="I76" s="36"/>
      <c r="J76" s="36">
        <v>6</v>
      </c>
      <c r="K76" s="36"/>
      <c r="L76" s="36">
        <v>8</v>
      </c>
      <c r="M76" s="36">
        <v>8</v>
      </c>
      <c r="N76" s="36"/>
      <c r="O76" s="43">
        <f>SUM(E76:N76)</f>
        <v>34</v>
      </c>
      <c r="P76" s="49">
        <f>COUNT(E76:N76)</f>
        <v>6</v>
      </c>
      <c r="Q76" s="20">
        <f>IF(P76&lt;6,0,+SMALL((E76:N76),1))</f>
        <v>2</v>
      </c>
      <c r="R76" s="20">
        <f>IF(P76&lt;7,0,+SMALL((E76:N76),2))</f>
        <v>0</v>
      </c>
      <c r="S76" s="20">
        <f>IF(P76&lt;8,0,+SMALL((E76:N76),3))</f>
        <v>0</v>
      </c>
      <c r="T76" s="20">
        <f>IF(P76&lt;9,0,+SMALL((E76:N76),4))</f>
        <v>0</v>
      </c>
      <c r="U76" s="20">
        <f>O76-Q76-R76-S76-T76</f>
        <v>32</v>
      </c>
      <c r="V76" s="7">
        <f>RANK(U76,$U$6:$U$130,0)</f>
        <v>69</v>
      </c>
    </row>
    <row r="77" spans="2:22">
      <c r="B77" s="129" t="s">
        <v>345</v>
      </c>
      <c r="C77" s="36"/>
      <c r="D77" s="71" t="s">
        <v>107</v>
      </c>
      <c r="E77" s="36"/>
      <c r="F77" s="36">
        <v>10</v>
      </c>
      <c r="G77" s="36"/>
      <c r="H77" s="36"/>
      <c r="I77" s="36"/>
      <c r="J77" s="36"/>
      <c r="K77" s="36"/>
      <c r="L77" s="36"/>
      <c r="M77" s="36">
        <v>19</v>
      </c>
      <c r="N77" s="36"/>
      <c r="O77" s="43">
        <f>SUM(E77:N77)</f>
        <v>29</v>
      </c>
      <c r="P77" s="49">
        <f>COUNT(E77:N77)</f>
        <v>2</v>
      </c>
      <c r="Q77" s="20">
        <f>IF(P77&lt;6,0,+SMALL((E77:N77),1))</f>
        <v>0</v>
      </c>
      <c r="R77" s="20">
        <f>IF(P77&lt;7,0,+SMALL((E77:N77),2))</f>
        <v>0</v>
      </c>
      <c r="S77" s="20">
        <f>IF(P77&lt;8,0,+SMALL((E77:N77),3))</f>
        <v>0</v>
      </c>
      <c r="T77" s="20">
        <f>IF(P77&lt;9,0,+SMALL((E77:N77),4))</f>
        <v>0</v>
      </c>
      <c r="U77" s="20">
        <f>O77-Q77-R77-S77-T77</f>
        <v>29</v>
      </c>
      <c r="V77" s="7">
        <f>RANK(U77,$U$6:$U$130,0)</f>
        <v>72</v>
      </c>
    </row>
    <row r="78" spans="2:22">
      <c r="B78" s="129" t="s">
        <v>158</v>
      </c>
      <c r="C78" s="36"/>
      <c r="D78" s="75" t="s">
        <v>109</v>
      </c>
      <c r="E78" s="36"/>
      <c r="F78" s="36"/>
      <c r="G78" s="36"/>
      <c r="H78" s="36"/>
      <c r="I78" s="36">
        <v>14</v>
      </c>
      <c r="J78" s="36"/>
      <c r="K78" s="36">
        <v>6</v>
      </c>
      <c r="L78" s="36">
        <v>9</v>
      </c>
      <c r="M78" s="36"/>
      <c r="N78" s="36"/>
      <c r="O78" s="43">
        <f>SUM(E78:N78)</f>
        <v>29</v>
      </c>
      <c r="P78" s="49">
        <f>COUNT(E78:N78)</f>
        <v>3</v>
      </c>
      <c r="Q78" s="20">
        <f>IF(P78&lt;6,0,+SMALL((E78:N78),1))</f>
        <v>0</v>
      </c>
      <c r="R78" s="20">
        <f>IF(P78&lt;7,0,+SMALL((E78:N78),2))</f>
        <v>0</v>
      </c>
      <c r="S78" s="20">
        <f>IF(P78&lt;8,0,+SMALL((E78:N78),3))</f>
        <v>0</v>
      </c>
      <c r="T78" s="20">
        <f>IF(P78&lt;9,0,+SMALL((E78:N78),4))</f>
        <v>0</v>
      </c>
      <c r="U78" s="20">
        <f>O78-Q78-R78-S78-T78</f>
        <v>29</v>
      </c>
      <c r="V78" s="7">
        <f>RANK(U78,$U$6:$U$130,0)</f>
        <v>72</v>
      </c>
    </row>
    <row r="79" spans="2:22" s="11" customFormat="1">
      <c r="B79" s="48" t="s">
        <v>338</v>
      </c>
      <c r="C79" s="49"/>
      <c r="D79" s="75" t="s">
        <v>109</v>
      </c>
      <c r="E79" s="36"/>
      <c r="F79" s="36"/>
      <c r="G79" s="36"/>
      <c r="H79" s="36"/>
      <c r="I79" s="36">
        <v>29</v>
      </c>
      <c r="J79" s="36"/>
      <c r="K79" s="36"/>
      <c r="L79" s="36"/>
      <c r="M79" s="36"/>
      <c r="N79" s="36"/>
      <c r="O79" s="43">
        <f>SUM(E79:N79)</f>
        <v>29</v>
      </c>
      <c r="P79" s="49">
        <f>COUNT(E79:N79)</f>
        <v>1</v>
      </c>
      <c r="Q79" s="20">
        <f>IF(P79&lt;6,0,+SMALL((E79:N79),1))</f>
        <v>0</v>
      </c>
      <c r="R79" s="20">
        <f>IF(P79&lt;7,0,+SMALL((E79:N79),2))</f>
        <v>0</v>
      </c>
      <c r="S79" s="20">
        <f>IF(P79&lt;8,0,+SMALL((E79:N79),3))</f>
        <v>0</v>
      </c>
      <c r="T79" s="20">
        <f>IF(P79&lt;9,0,+SMALL((E79:N79),4))</f>
        <v>0</v>
      </c>
      <c r="U79" s="20">
        <f>O79-Q79-R79-S79-T79</f>
        <v>29</v>
      </c>
      <c r="V79" s="7">
        <f>RANK(U79,$U$6:$U$130,0)</f>
        <v>72</v>
      </c>
    </row>
    <row r="80" spans="2:22" s="11" customFormat="1">
      <c r="B80" s="129" t="s">
        <v>272</v>
      </c>
      <c r="C80" s="36"/>
      <c r="D80" s="44" t="s">
        <v>48</v>
      </c>
      <c r="E80" s="36">
        <v>10</v>
      </c>
      <c r="F80" s="36">
        <v>7</v>
      </c>
      <c r="G80" s="36"/>
      <c r="H80" s="36"/>
      <c r="I80" s="36"/>
      <c r="J80" s="36"/>
      <c r="K80" s="36"/>
      <c r="L80" s="36">
        <v>11</v>
      </c>
      <c r="M80" s="36"/>
      <c r="N80" s="36"/>
      <c r="O80" s="43">
        <f>SUM(E80:N80)</f>
        <v>28</v>
      </c>
      <c r="P80" s="49">
        <f>COUNT(E80:N80)</f>
        <v>3</v>
      </c>
      <c r="Q80" s="20">
        <f>IF(P80&lt;6,0,+SMALL((E80:N80),1))</f>
        <v>0</v>
      </c>
      <c r="R80" s="20">
        <f>IF(P80&lt;7,0,+SMALL((E80:N80),2))</f>
        <v>0</v>
      </c>
      <c r="S80" s="20">
        <f>IF(P80&lt;8,0,+SMALL((E80:N80),3))</f>
        <v>0</v>
      </c>
      <c r="T80" s="20">
        <f>IF(P80&lt;9,0,+SMALL((E80:N80),4))</f>
        <v>0</v>
      </c>
      <c r="U80" s="20">
        <f>O80-Q80-R80-S80-T80</f>
        <v>28</v>
      </c>
      <c r="V80" s="7">
        <f>RANK(U80,$U$6:$U$130,0)</f>
        <v>75</v>
      </c>
    </row>
    <row r="81" spans="2:22" s="11" customFormat="1">
      <c r="B81" s="129" t="s">
        <v>251</v>
      </c>
      <c r="C81" s="36"/>
      <c r="D81" s="46" t="s">
        <v>22</v>
      </c>
      <c r="E81" s="36">
        <v>4</v>
      </c>
      <c r="F81" s="36">
        <v>7</v>
      </c>
      <c r="G81" s="36"/>
      <c r="H81" s="36">
        <v>7</v>
      </c>
      <c r="I81" s="36"/>
      <c r="J81" s="36">
        <v>6</v>
      </c>
      <c r="K81" s="36"/>
      <c r="L81" s="36">
        <v>4</v>
      </c>
      <c r="M81" s="36"/>
      <c r="N81" s="36"/>
      <c r="O81" s="43">
        <f>SUM(E81:N81)</f>
        <v>28</v>
      </c>
      <c r="P81" s="49">
        <f>COUNT(E81:N81)</f>
        <v>5</v>
      </c>
      <c r="Q81" s="20">
        <f>IF(P81&lt;6,0,+SMALL((E81:N81),1))</f>
        <v>0</v>
      </c>
      <c r="R81" s="20">
        <f>IF(P81&lt;7,0,+SMALL((E81:N81),2))</f>
        <v>0</v>
      </c>
      <c r="S81" s="20">
        <f>IF(P81&lt;8,0,+SMALL((E81:N81),3))</f>
        <v>0</v>
      </c>
      <c r="T81" s="20">
        <f>IF(P81&lt;9,0,+SMALL((E81:N81),4))</f>
        <v>0</v>
      </c>
      <c r="U81" s="20">
        <f>O81-Q81-R81-S81-T81</f>
        <v>28</v>
      </c>
      <c r="V81" s="7">
        <f>RANK(U81,$U$6:$U$130,0)</f>
        <v>75</v>
      </c>
    </row>
    <row r="82" spans="2:22" s="11" customFormat="1">
      <c r="B82" s="129" t="s">
        <v>320</v>
      </c>
      <c r="C82" s="36"/>
      <c r="D82" s="86" t="s">
        <v>181</v>
      </c>
      <c r="E82" s="36"/>
      <c r="F82" s="36"/>
      <c r="G82" s="36"/>
      <c r="H82" s="36">
        <v>17</v>
      </c>
      <c r="I82" s="36"/>
      <c r="J82" s="36"/>
      <c r="K82" s="36"/>
      <c r="L82" s="36">
        <v>10</v>
      </c>
      <c r="M82" s="36"/>
      <c r="N82" s="36"/>
      <c r="O82" s="43">
        <f>SUM(E82:N82)</f>
        <v>27</v>
      </c>
      <c r="P82" s="49">
        <f>COUNT(E82:N82)</f>
        <v>2</v>
      </c>
      <c r="Q82" s="20">
        <f>IF(P82&lt;6,0,+SMALL((E82:N82),1))</f>
        <v>0</v>
      </c>
      <c r="R82" s="20">
        <f>IF(P82&lt;7,0,+SMALL((E82:N82),2))</f>
        <v>0</v>
      </c>
      <c r="S82" s="20">
        <f>IF(P82&lt;8,0,+SMALL((E82:N82),3))</f>
        <v>0</v>
      </c>
      <c r="T82" s="20">
        <f>IF(P82&lt;9,0,+SMALL((E82:N82),4))</f>
        <v>0</v>
      </c>
      <c r="U82" s="20">
        <f>O82-Q82-R82-S82-T82</f>
        <v>27</v>
      </c>
      <c r="V82" s="7">
        <f>RANK(U82,$U$6:$U$130,0)</f>
        <v>77</v>
      </c>
    </row>
    <row r="83" spans="2:22" s="11" customFormat="1">
      <c r="B83" s="129" t="s">
        <v>253</v>
      </c>
      <c r="C83" s="36"/>
      <c r="D83" s="76" t="s">
        <v>16</v>
      </c>
      <c r="E83" s="36">
        <v>16</v>
      </c>
      <c r="F83" s="36"/>
      <c r="G83" s="36"/>
      <c r="H83" s="36"/>
      <c r="I83" s="36">
        <v>11</v>
      </c>
      <c r="J83" s="36"/>
      <c r="K83" s="36"/>
      <c r="L83" s="36"/>
      <c r="M83" s="36"/>
      <c r="N83" s="36"/>
      <c r="O83" s="43">
        <f>SUM(E83:N83)</f>
        <v>27</v>
      </c>
      <c r="P83" s="49">
        <f>COUNT(E83:N83)</f>
        <v>2</v>
      </c>
      <c r="Q83" s="20">
        <f>IF(P83&lt;6,0,+SMALL((E83:N83),1))</f>
        <v>0</v>
      </c>
      <c r="R83" s="20">
        <f>IF(P83&lt;7,0,+SMALL((E83:N83),2))</f>
        <v>0</v>
      </c>
      <c r="S83" s="20">
        <f>IF(P83&lt;8,0,+SMALL((E83:N83),3))</f>
        <v>0</v>
      </c>
      <c r="T83" s="20">
        <f>IF(P83&lt;9,0,+SMALL((E83:N83),4))</f>
        <v>0</v>
      </c>
      <c r="U83" s="20">
        <f>O83-Q83-R83-S83-T83</f>
        <v>27</v>
      </c>
      <c r="V83" s="7">
        <f>RANK(U83,$U$6:$U$130,0)</f>
        <v>77</v>
      </c>
    </row>
    <row r="84" spans="2:22" s="11" customFormat="1">
      <c r="B84" s="129" t="s">
        <v>203</v>
      </c>
      <c r="C84" s="36"/>
      <c r="D84" s="71" t="s">
        <v>107</v>
      </c>
      <c r="E84" s="36">
        <v>13</v>
      </c>
      <c r="F84" s="36"/>
      <c r="G84" s="36"/>
      <c r="H84" s="36"/>
      <c r="I84" s="36"/>
      <c r="J84" s="36"/>
      <c r="K84" s="36"/>
      <c r="L84" s="36"/>
      <c r="M84" s="36">
        <v>12</v>
      </c>
      <c r="N84" s="36"/>
      <c r="O84" s="43">
        <f>SUM(E84:N84)</f>
        <v>25</v>
      </c>
      <c r="P84" s="49">
        <f>COUNT(E84:N84)</f>
        <v>2</v>
      </c>
      <c r="Q84" s="20">
        <f>IF(P84&lt;6,0,+SMALL((E84:N84),1))</f>
        <v>0</v>
      </c>
      <c r="R84" s="20">
        <f>IF(P84&lt;7,0,+SMALL((E84:N84),2))</f>
        <v>0</v>
      </c>
      <c r="S84" s="20">
        <f>IF(P84&lt;8,0,+SMALL((E84:N84),3))</f>
        <v>0</v>
      </c>
      <c r="T84" s="20">
        <f>IF(P84&lt;9,0,+SMALL((E84:N84),4))</f>
        <v>0</v>
      </c>
      <c r="U84" s="20">
        <f>O84-Q84-R84-S84-T84</f>
        <v>25</v>
      </c>
      <c r="V84" s="7">
        <f>RANK(U84,$U$6:$U$130,0)</f>
        <v>79</v>
      </c>
    </row>
    <row r="85" spans="2:22" s="11" customFormat="1">
      <c r="B85" s="129" t="s">
        <v>190</v>
      </c>
      <c r="C85" s="36"/>
      <c r="D85" s="44" t="s">
        <v>48</v>
      </c>
      <c r="E85" s="36">
        <v>14</v>
      </c>
      <c r="F85" s="36"/>
      <c r="G85" s="36">
        <v>11</v>
      </c>
      <c r="H85" s="36"/>
      <c r="I85" s="36"/>
      <c r="J85" s="36"/>
      <c r="K85" s="36"/>
      <c r="L85" s="36"/>
      <c r="M85" s="36"/>
      <c r="N85" s="36"/>
      <c r="O85" s="43">
        <f>SUM(E85:N85)</f>
        <v>25</v>
      </c>
      <c r="P85" s="49">
        <f>COUNT(E85:N85)</f>
        <v>2</v>
      </c>
      <c r="Q85" s="20">
        <f>IF(P85&lt;6,0,+SMALL((E85:N85),1))</f>
        <v>0</v>
      </c>
      <c r="R85" s="20">
        <f>IF(P85&lt;7,0,+SMALL((E85:N85),2))</f>
        <v>0</v>
      </c>
      <c r="S85" s="20">
        <f>IF(P85&lt;8,0,+SMALL((E85:N85),3))</f>
        <v>0</v>
      </c>
      <c r="T85" s="20">
        <f>IF(P85&lt;9,0,+SMALL((E85:N85),4))</f>
        <v>0</v>
      </c>
      <c r="U85" s="20">
        <f>O85-Q85-R85-S85-T85</f>
        <v>25</v>
      </c>
      <c r="V85" s="7">
        <f>RANK(U85,$U$6:$U$130,0)</f>
        <v>79</v>
      </c>
    </row>
    <row r="86" spans="2:22">
      <c r="B86" s="129" t="s">
        <v>184</v>
      </c>
      <c r="C86" s="36"/>
      <c r="D86" s="86" t="s">
        <v>181</v>
      </c>
      <c r="E86" s="36"/>
      <c r="F86" s="36"/>
      <c r="G86" s="36">
        <v>6</v>
      </c>
      <c r="H86" s="36">
        <v>7</v>
      </c>
      <c r="I86" s="36"/>
      <c r="J86" s="36"/>
      <c r="K86" s="36">
        <v>12</v>
      </c>
      <c r="L86" s="36"/>
      <c r="M86" s="36"/>
      <c r="N86" s="36"/>
      <c r="O86" s="43">
        <f>SUM(E86:N86)</f>
        <v>25</v>
      </c>
      <c r="P86" s="49">
        <f>COUNT(E86:N86)</f>
        <v>3</v>
      </c>
      <c r="Q86" s="20">
        <f>IF(P86&lt;6,0,+SMALL((E86:N86),1))</f>
        <v>0</v>
      </c>
      <c r="R86" s="20">
        <f>IF(P86&lt;7,0,+SMALL((E86:N86),2))</f>
        <v>0</v>
      </c>
      <c r="S86" s="20">
        <f>IF(P86&lt;8,0,+SMALL((E86:N86),3))</f>
        <v>0</v>
      </c>
      <c r="T86" s="20">
        <f>IF(P86&lt;9,0,+SMALL((E86:N86),4))</f>
        <v>0</v>
      </c>
      <c r="U86" s="20">
        <f>O86-Q86-R86-S86-T86</f>
        <v>25</v>
      </c>
      <c r="V86" s="7">
        <f>RANK(U86,$U$6:$U$130,0)</f>
        <v>79</v>
      </c>
    </row>
    <row r="87" spans="2:22">
      <c r="B87" s="129" t="s">
        <v>300</v>
      </c>
      <c r="C87" s="36"/>
      <c r="D87" s="86" t="s">
        <v>181</v>
      </c>
      <c r="E87" s="36"/>
      <c r="F87" s="36"/>
      <c r="G87" s="36">
        <v>10</v>
      </c>
      <c r="H87" s="36">
        <v>10</v>
      </c>
      <c r="I87" s="36"/>
      <c r="J87" s="36"/>
      <c r="K87" s="36"/>
      <c r="L87" s="36">
        <v>4</v>
      </c>
      <c r="M87" s="36"/>
      <c r="N87" s="36"/>
      <c r="O87" s="43">
        <f>SUM(E87:N87)</f>
        <v>24</v>
      </c>
      <c r="P87" s="49">
        <f>COUNT(E87:N87)</f>
        <v>3</v>
      </c>
      <c r="Q87" s="20">
        <f>IF(P87&lt;6,0,+SMALL((E87:N87),1))</f>
        <v>0</v>
      </c>
      <c r="R87" s="20">
        <f>IF(P87&lt;7,0,+SMALL((E87:N87),2))</f>
        <v>0</v>
      </c>
      <c r="S87" s="20">
        <f>IF(P87&lt;8,0,+SMALL((E87:N87),3))</f>
        <v>0</v>
      </c>
      <c r="T87" s="20">
        <f>IF(P87&lt;9,0,+SMALL((E87:N87),4))</f>
        <v>0</v>
      </c>
      <c r="U87" s="20">
        <f>O87-Q87-R87-S87-T87</f>
        <v>24</v>
      </c>
      <c r="V87" s="7">
        <f>RANK(U87,$U$6:$U$130,0)</f>
        <v>82</v>
      </c>
    </row>
    <row r="88" spans="2:22" s="11" customFormat="1">
      <c r="B88" s="129" t="s">
        <v>165</v>
      </c>
      <c r="C88" s="36"/>
      <c r="D88" s="46" t="s">
        <v>22</v>
      </c>
      <c r="E88" s="36"/>
      <c r="F88" s="36"/>
      <c r="G88" s="36"/>
      <c r="H88" s="36"/>
      <c r="I88" s="36"/>
      <c r="J88" s="36">
        <v>13</v>
      </c>
      <c r="K88" s="36"/>
      <c r="L88" s="36">
        <v>11</v>
      </c>
      <c r="M88" s="36"/>
      <c r="N88" s="36"/>
      <c r="O88" s="43">
        <f>SUM(E88:N88)</f>
        <v>24</v>
      </c>
      <c r="P88" s="49">
        <f>COUNT(E88:N88)</f>
        <v>2</v>
      </c>
      <c r="Q88" s="20">
        <f>IF(P88&lt;6,0,+SMALL((E88:N88),1))</f>
        <v>0</v>
      </c>
      <c r="R88" s="20">
        <f>IF(P88&lt;7,0,+SMALL((E88:N88),2))</f>
        <v>0</v>
      </c>
      <c r="S88" s="20">
        <f>IF(P88&lt;8,0,+SMALL((E88:N88),3))</f>
        <v>0</v>
      </c>
      <c r="T88" s="20">
        <f>IF(P88&lt;9,0,+SMALL((E88:N88),4))</f>
        <v>0</v>
      </c>
      <c r="U88" s="20">
        <f>O88-Q88-R88-S88-T88</f>
        <v>24</v>
      </c>
      <c r="V88" s="7">
        <f>RANK(U88,$U$6:$U$130,0)</f>
        <v>82</v>
      </c>
    </row>
    <row r="89" spans="2:22" s="11" customFormat="1">
      <c r="B89" s="48" t="s">
        <v>339</v>
      </c>
      <c r="C89" s="49"/>
      <c r="D89" s="75" t="s">
        <v>109</v>
      </c>
      <c r="E89" s="36"/>
      <c r="F89" s="36"/>
      <c r="G89" s="36"/>
      <c r="H89" s="36"/>
      <c r="I89" s="36">
        <v>24</v>
      </c>
      <c r="J89" s="36"/>
      <c r="K89" s="36"/>
      <c r="L89" s="36"/>
      <c r="M89" s="36"/>
      <c r="N89" s="36"/>
      <c r="O89" s="43">
        <f>SUM(E89:N89)</f>
        <v>24</v>
      </c>
      <c r="P89" s="49">
        <f>COUNT(E89:N89)</f>
        <v>1</v>
      </c>
      <c r="Q89" s="20">
        <f>IF(P89&lt;6,0,+SMALL((E89:N89),1))</f>
        <v>0</v>
      </c>
      <c r="R89" s="20">
        <f>IF(P89&lt;7,0,+SMALL((E89:N89),2))</f>
        <v>0</v>
      </c>
      <c r="S89" s="20">
        <f>IF(P89&lt;8,0,+SMALL((E89:N89),3))</f>
        <v>0</v>
      </c>
      <c r="T89" s="20">
        <f>IF(P89&lt;9,0,+SMALL((E89:N89),4))</f>
        <v>0</v>
      </c>
      <c r="U89" s="20">
        <f>O89-Q89-R89-S89-T89</f>
        <v>24</v>
      </c>
      <c r="V89" s="7">
        <f>RANK(U89,$U$6:$U$130,0)</f>
        <v>82</v>
      </c>
    </row>
    <row r="90" spans="2:22">
      <c r="B90" s="129" t="s">
        <v>250</v>
      </c>
      <c r="C90" s="36"/>
      <c r="D90" s="46" t="s">
        <v>22</v>
      </c>
      <c r="E90" s="36">
        <v>9</v>
      </c>
      <c r="F90" s="36"/>
      <c r="G90" s="36"/>
      <c r="H90" s="36"/>
      <c r="I90" s="36">
        <v>14</v>
      </c>
      <c r="J90" s="36"/>
      <c r="K90" s="36"/>
      <c r="L90" s="36"/>
      <c r="M90" s="36"/>
      <c r="N90" s="36"/>
      <c r="O90" s="43">
        <f>SUM(E90:N90)</f>
        <v>23</v>
      </c>
      <c r="P90" s="49">
        <f>COUNT(E90:N90)</f>
        <v>2</v>
      </c>
      <c r="Q90" s="20">
        <f>IF(P90&lt;6,0,+SMALL((E90:N90),1))</f>
        <v>0</v>
      </c>
      <c r="R90" s="20">
        <f>IF(P90&lt;7,0,+SMALL((E90:N90),2))</f>
        <v>0</v>
      </c>
      <c r="S90" s="20">
        <f>IF(P90&lt;8,0,+SMALL((E90:N90),3))</f>
        <v>0</v>
      </c>
      <c r="T90" s="20">
        <f>IF(P90&lt;9,0,+SMALL((E90:N90),4))</f>
        <v>0</v>
      </c>
      <c r="U90" s="20">
        <f>O90-Q90-R90-S90-T90</f>
        <v>23</v>
      </c>
      <c r="V90" s="7">
        <f>RANK(U90,$U$6:$U$130,0)</f>
        <v>85</v>
      </c>
    </row>
    <row r="91" spans="2:22">
      <c r="B91" s="129" t="s">
        <v>26</v>
      </c>
      <c r="C91" s="36"/>
      <c r="D91" s="75" t="s">
        <v>109</v>
      </c>
      <c r="E91" s="36">
        <v>7</v>
      </c>
      <c r="F91" s="36">
        <v>4</v>
      </c>
      <c r="G91" s="36">
        <v>11</v>
      </c>
      <c r="H91" s="36"/>
      <c r="I91" s="36"/>
      <c r="J91" s="36"/>
      <c r="K91" s="36"/>
      <c r="L91" s="36"/>
      <c r="M91" s="36"/>
      <c r="N91" s="36"/>
      <c r="O91" s="43">
        <f>SUM(E91:N91)</f>
        <v>22</v>
      </c>
      <c r="P91" s="49">
        <f>COUNT(E91:N91)</f>
        <v>3</v>
      </c>
      <c r="Q91" s="20">
        <f>IF(P91&lt;6,0,+SMALL((E91:N91),1))</f>
        <v>0</v>
      </c>
      <c r="R91" s="20">
        <f>IF(P91&lt;7,0,+SMALL((E91:N91),2))</f>
        <v>0</v>
      </c>
      <c r="S91" s="20">
        <f>IF(P91&lt;8,0,+SMALL((E91:N91),3))</f>
        <v>0</v>
      </c>
      <c r="T91" s="20">
        <f>IF(P91&lt;9,0,+SMALL((E91:N91),4))</f>
        <v>0</v>
      </c>
      <c r="U91" s="20">
        <f>O91-Q91-R91-S91-T91</f>
        <v>22</v>
      </c>
      <c r="V91" s="7">
        <f>RANK(U91,$U$6:$U$130,0)</f>
        <v>86</v>
      </c>
    </row>
    <row r="92" spans="2:22" s="11" customFormat="1">
      <c r="B92" s="129" t="s">
        <v>196</v>
      </c>
      <c r="C92" s="36"/>
      <c r="D92" s="75" t="s">
        <v>109</v>
      </c>
      <c r="E92" s="36"/>
      <c r="F92" s="36"/>
      <c r="G92" s="36"/>
      <c r="H92" s="36"/>
      <c r="I92" s="36">
        <v>22</v>
      </c>
      <c r="J92" s="36"/>
      <c r="K92" s="36"/>
      <c r="L92" s="36"/>
      <c r="M92" s="36"/>
      <c r="N92" s="36"/>
      <c r="O92" s="43">
        <f>SUM(E92:N92)</f>
        <v>22</v>
      </c>
      <c r="P92" s="49">
        <f>COUNT(E92:N92)</f>
        <v>1</v>
      </c>
      <c r="Q92" s="20">
        <f>IF(P92&lt;6,0,+SMALL((E92:N92),1))</f>
        <v>0</v>
      </c>
      <c r="R92" s="20">
        <f>IF(P92&lt;7,0,+SMALL((E92:N92),2))</f>
        <v>0</v>
      </c>
      <c r="S92" s="20">
        <f>IF(P92&lt;8,0,+SMALL((E92:N92),3))</f>
        <v>0</v>
      </c>
      <c r="T92" s="20">
        <f>IF(P92&lt;9,0,+SMALL((E92:N92),4))</f>
        <v>0</v>
      </c>
      <c r="U92" s="20">
        <f>O92-Q92-R92-S92-T92</f>
        <v>22</v>
      </c>
      <c r="V92" s="7">
        <f>RANK(U92,$U$6:$U$130,0)</f>
        <v>86</v>
      </c>
    </row>
    <row r="93" spans="2:22" s="11" customFormat="1">
      <c r="B93" s="129" t="s">
        <v>115</v>
      </c>
      <c r="C93" s="36"/>
      <c r="D93" s="71" t="s">
        <v>107</v>
      </c>
      <c r="E93" s="36">
        <v>9</v>
      </c>
      <c r="F93" s="36"/>
      <c r="G93" s="36"/>
      <c r="H93" s="36"/>
      <c r="I93" s="36"/>
      <c r="J93" s="36"/>
      <c r="K93" s="36"/>
      <c r="L93" s="36"/>
      <c r="M93" s="36">
        <v>11</v>
      </c>
      <c r="N93" s="36"/>
      <c r="O93" s="43">
        <f>SUM(E93:N93)</f>
        <v>20</v>
      </c>
      <c r="P93" s="49">
        <f>COUNT(E93:N93)</f>
        <v>2</v>
      </c>
      <c r="Q93" s="20">
        <f>IF(P93&lt;6,0,+SMALL((E93:N93),1))</f>
        <v>0</v>
      </c>
      <c r="R93" s="20">
        <f>IF(P93&lt;7,0,+SMALL((E93:N93),2))</f>
        <v>0</v>
      </c>
      <c r="S93" s="20">
        <f>IF(P93&lt;8,0,+SMALL((E93:N93),3))</f>
        <v>0</v>
      </c>
      <c r="T93" s="20">
        <f>IF(P93&lt;9,0,+SMALL((E93:N93),4))</f>
        <v>0</v>
      </c>
      <c r="U93" s="20">
        <f>O93-Q93-R93-S93-T93</f>
        <v>20</v>
      </c>
      <c r="V93" s="7">
        <f>RANK(U93,$U$6:$U$130,0)</f>
        <v>88</v>
      </c>
    </row>
    <row r="94" spans="2:22" s="11" customFormat="1">
      <c r="B94" s="129" t="s">
        <v>186</v>
      </c>
      <c r="C94" s="36"/>
      <c r="D94" s="86" t="s">
        <v>181</v>
      </c>
      <c r="E94" s="36"/>
      <c r="F94" s="36"/>
      <c r="G94" s="36"/>
      <c r="H94" s="36">
        <v>20</v>
      </c>
      <c r="I94" s="36"/>
      <c r="J94" s="36"/>
      <c r="K94" s="36"/>
      <c r="L94" s="36"/>
      <c r="M94" s="36"/>
      <c r="N94" s="36"/>
      <c r="O94" s="43">
        <f>SUM(E94:N94)</f>
        <v>20</v>
      </c>
      <c r="P94" s="49">
        <f>COUNT(E94:N94)</f>
        <v>1</v>
      </c>
      <c r="Q94" s="20">
        <f>IF(P94&lt;6,0,+SMALL((E94:N94),1))</f>
        <v>0</v>
      </c>
      <c r="R94" s="20">
        <f>IF(P94&lt;7,0,+SMALL((E94:N94),2))</f>
        <v>0</v>
      </c>
      <c r="S94" s="20">
        <f>IF(P94&lt;8,0,+SMALL((E94:N94),3))</f>
        <v>0</v>
      </c>
      <c r="T94" s="20">
        <f>IF(P94&lt;9,0,+SMALL((E94:N94),4))</f>
        <v>0</v>
      </c>
      <c r="U94" s="20">
        <f>O94-Q94-R94-S94-T94</f>
        <v>20</v>
      </c>
      <c r="V94" s="7">
        <f>RANK(U94,$U$6:$U$130,0)</f>
        <v>88</v>
      </c>
    </row>
    <row r="95" spans="2:22" s="11" customFormat="1">
      <c r="B95" s="129" t="s">
        <v>142</v>
      </c>
      <c r="C95" s="36"/>
      <c r="D95" s="47" t="s">
        <v>50</v>
      </c>
      <c r="E95" s="36"/>
      <c r="F95" s="36">
        <v>19</v>
      </c>
      <c r="G95" s="36"/>
      <c r="H95" s="36"/>
      <c r="I95" s="36"/>
      <c r="J95" s="36"/>
      <c r="K95" s="36"/>
      <c r="L95" s="36"/>
      <c r="M95" s="36"/>
      <c r="N95" s="36"/>
      <c r="O95" s="43">
        <f>SUM(E95:N95)</f>
        <v>19</v>
      </c>
      <c r="P95" s="49">
        <f>COUNT(E95:N95)</f>
        <v>1</v>
      </c>
      <c r="Q95" s="20">
        <f>IF(P95&lt;6,0,+SMALL((E95:N95),1))</f>
        <v>0</v>
      </c>
      <c r="R95" s="20">
        <f>IF(P95&lt;7,0,+SMALL((E95:N95),2))</f>
        <v>0</v>
      </c>
      <c r="S95" s="20">
        <f>IF(P95&lt;8,0,+SMALL((E95:N95),3))</f>
        <v>0</v>
      </c>
      <c r="T95" s="20">
        <f>IF(P95&lt;9,0,+SMALL((E95:N95),4))</f>
        <v>0</v>
      </c>
      <c r="U95" s="20">
        <f>O95-Q95-R95-S95-T95</f>
        <v>19</v>
      </c>
      <c r="V95" s="7">
        <f>RANK(U95,$U$6:$U$130,0)</f>
        <v>90</v>
      </c>
    </row>
    <row r="96" spans="2:22" s="11" customFormat="1">
      <c r="B96" s="129" t="s">
        <v>255</v>
      </c>
      <c r="C96" s="36"/>
      <c r="D96" s="75" t="s">
        <v>109</v>
      </c>
      <c r="E96" s="36">
        <v>8</v>
      </c>
      <c r="F96" s="36"/>
      <c r="G96" s="36"/>
      <c r="H96" s="36"/>
      <c r="I96" s="36"/>
      <c r="J96" s="36"/>
      <c r="K96" s="36"/>
      <c r="L96" s="36">
        <v>10</v>
      </c>
      <c r="M96" s="36"/>
      <c r="N96" s="36"/>
      <c r="O96" s="43">
        <f>SUM(E96:N96)</f>
        <v>18</v>
      </c>
      <c r="P96" s="49">
        <f>COUNT(E96:N96)</f>
        <v>2</v>
      </c>
      <c r="Q96" s="20">
        <f>IF(P96&lt;6,0,+SMALL((E96:N96),1))</f>
        <v>0</v>
      </c>
      <c r="R96" s="20">
        <f>IF(P96&lt;7,0,+SMALL((E96:N96),2))</f>
        <v>0</v>
      </c>
      <c r="S96" s="20">
        <f>IF(P96&lt;8,0,+SMALL((E96:N96),3))</f>
        <v>0</v>
      </c>
      <c r="T96" s="20">
        <f>IF(P96&lt;9,0,+SMALL((E96:N96),4))</f>
        <v>0</v>
      </c>
      <c r="U96" s="20">
        <f>O96-Q96-R96-S96-T96</f>
        <v>18</v>
      </c>
      <c r="V96" s="7">
        <f>RANK(U96,$U$6:$U$130,0)</f>
        <v>91</v>
      </c>
    </row>
    <row r="97" spans="1:22" s="11" customFormat="1">
      <c r="B97" s="129" t="s">
        <v>323</v>
      </c>
      <c r="C97" s="36"/>
      <c r="D97" s="45" t="s">
        <v>8</v>
      </c>
      <c r="E97" s="36"/>
      <c r="F97" s="36"/>
      <c r="G97" s="36"/>
      <c r="H97" s="36"/>
      <c r="I97" s="36"/>
      <c r="J97" s="36"/>
      <c r="K97" s="36"/>
      <c r="L97" s="36">
        <v>18</v>
      </c>
      <c r="M97" s="36"/>
      <c r="N97" s="36"/>
      <c r="O97" s="43">
        <f>SUM(E97:N97)</f>
        <v>18</v>
      </c>
      <c r="P97" s="49">
        <f>COUNT(E97:N97)</f>
        <v>1</v>
      </c>
      <c r="Q97" s="20">
        <f>IF(P97&lt;6,0,+SMALL((E97:N97),1))</f>
        <v>0</v>
      </c>
      <c r="R97" s="20">
        <f>IF(P97&lt;7,0,+SMALL((E97:N97),2))</f>
        <v>0</v>
      </c>
      <c r="S97" s="20">
        <f>IF(P97&lt;8,0,+SMALL((E97:N97),3))</f>
        <v>0</v>
      </c>
      <c r="T97" s="20">
        <f>IF(P97&lt;9,0,+SMALL((E97:N97),4))</f>
        <v>0</v>
      </c>
      <c r="U97" s="20">
        <f>O97-Q97-R97-S97-T97</f>
        <v>18</v>
      </c>
      <c r="V97" s="7">
        <f>RANK(U97,$U$6:$U$130,0)</f>
        <v>91</v>
      </c>
    </row>
    <row r="98" spans="1:22">
      <c r="B98" s="129" t="s">
        <v>137</v>
      </c>
      <c r="C98" s="36"/>
      <c r="D98" s="71" t="s">
        <v>107</v>
      </c>
      <c r="E98" s="36"/>
      <c r="F98" s="36">
        <v>9</v>
      </c>
      <c r="G98" s="36"/>
      <c r="H98" s="36"/>
      <c r="I98" s="36"/>
      <c r="J98" s="36">
        <v>5</v>
      </c>
      <c r="K98" s="36"/>
      <c r="L98" s="36"/>
      <c r="M98" s="36">
        <v>3</v>
      </c>
      <c r="N98" s="36"/>
      <c r="O98" s="43">
        <f>SUM(E98:N98)</f>
        <v>17</v>
      </c>
      <c r="P98" s="49">
        <f>COUNT(E98:N98)</f>
        <v>3</v>
      </c>
      <c r="Q98" s="20">
        <f>IF(P98&lt;6,0,+SMALL((E98:N98),1))</f>
        <v>0</v>
      </c>
      <c r="R98" s="20">
        <f>IF(P98&lt;7,0,+SMALL((E98:N98),2))</f>
        <v>0</v>
      </c>
      <c r="S98" s="20">
        <f>IF(P98&lt;8,0,+SMALL((E98:N98),3))</f>
        <v>0</v>
      </c>
      <c r="T98" s="20">
        <f>IF(P98&lt;9,0,+SMALL((E98:N98),4))</f>
        <v>0</v>
      </c>
      <c r="U98" s="20">
        <f>O98-Q98-R98-S98-T98</f>
        <v>17</v>
      </c>
      <c r="V98" s="7">
        <f>RANK(U98,$U$6:$U$130,0)</f>
        <v>93</v>
      </c>
    </row>
    <row r="99" spans="1:22" s="11" customFormat="1">
      <c r="B99" s="129" t="s">
        <v>346</v>
      </c>
      <c r="C99" s="36"/>
      <c r="D99" s="71" t="s">
        <v>107</v>
      </c>
      <c r="E99" s="36"/>
      <c r="F99" s="36"/>
      <c r="G99" s="36"/>
      <c r="H99" s="36"/>
      <c r="I99" s="36"/>
      <c r="J99" s="36"/>
      <c r="K99" s="36"/>
      <c r="L99" s="36"/>
      <c r="M99" s="36">
        <v>17</v>
      </c>
      <c r="N99" s="36"/>
      <c r="O99" s="43">
        <f>SUM(E99:N99)</f>
        <v>17</v>
      </c>
      <c r="P99" s="49">
        <f>COUNT(E99:N99)</f>
        <v>1</v>
      </c>
      <c r="Q99" s="20">
        <f>IF(P99&lt;6,0,+SMALL((E99:N99),1))</f>
        <v>0</v>
      </c>
      <c r="R99" s="20">
        <f>IF(P99&lt;7,0,+SMALL((E99:N99),2))</f>
        <v>0</v>
      </c>
      <c r="S99" s="20">
        <f>IF(P99&lt;8,0,+SMALL((E99:N99),3))</f>
        <v>0</v>
      </c>
      <c r="T99" s="20">
        <f>IF(P99&lt;9,0,+SMALL((E99:N99),4))</f>
        <v>0</v>
      </c>
      <c r="U99" s="20">
        <f>O99-Q99-R99-S99-T99</f>
        <v>17</v>
      </c>
      <c r="V99" s="7">
        <f>RANK(U99,$U$6:$U$130,0)</f>
        <v>93</v>
      </c>
    </row>
    <row r="100" spans="1:22" s="11" customFormat="1">
      <c r="B100" s="129" t="s">
        <v>130</v>
      </c>
      <c r="C100" s="36"/>
      <c r="D100" s="44" t="s">
        <v>5</v>
      </c>
      <c r="E100" s="36"/>
      <c r="F100" s="36">
        <v>0</v>
      </c>
      <c r="G100" s="36">
        <v>3</v>
      </c>
      <c r="H100" s="36"/>
      <c r="I100" s="36">
        <v>7</v>
      </c>
      <c r="J100" s="36">
        <v>2</v>
      </c>
      <c r="K100" s="36"/>
      <c r="L100" s="36">
        <v>5</v>
      </c>
      <c r="M100" s="36"/>
      <c r="N100" s="36"/>
      <c r="O100" s="43">
        <f>SUM(E100:N100)</f>
        <v>17</v>
      </c>
      <c r="P100" s="49">
        <f>COUNT(E100:N100)</f>
        <v>5</v>
      </c>
      <c r="Q100" s="20">
        <f>IF(P100&lt;6,0,+SMALL((E100:N100),1))</f>
        <v>0</v>
      </c>
      <c r="R100" s="20">
        <f>IF(P100&lt;7,0,+SMALL((E100:N100),2))</f>
        <v>0</v>
      </c>
      <c r="S100" s="20">
        <f>IF(P100&lt;8,0,+SMALL((E100:N100),3))</f>
        <v>0</v>
      </c>
      <c r="T100" s="20">
        <f>IF(P100&lt;9,0,+SMALL((E100:N100),4))</f>
        <v>0</v>
      </c>
      <c r="U100" s="20">
        <f>O100-Q100-R100-S100-T100</f>
        <v>17</v>
      </c>
      <c r="V100" s="7">
        <f>RANK(U100,$U$6:$U$130,0)</f>
        <v>93</v>
      </c>
    </row>
    <row r="101" spans="1:22" s="11" customFormat="1">
      <c r="B101" s="129" t="s">
        <v>327</v>
      </c>
      <c r="C101" s="36"/>
      <c r="D101" s="75" t="s">
        <v>109</v>
      </c>
      <c r="E101" s="36"/>
      <c r="F101" s="36"/>
      <c r="G101" s="36"/>
      <c r="H101" s="36"/>
      <c r="I101" s="36">
        <v>17</v>
      </c>
      <c r="J101" s="36"/>
      <c r="K101" s="36"/>
      <c r="L101" s="36"/>
      <c r="M101" s="36"/>
      <c r="N101" s="36"/>
      <c r="O101" s="43">
        <f>SUM(E101:N101)</f>
        <v>17</v>
      </c>
      <c r="P101" s="49">
        <f>COUNT(E101:N101)</f>
        <v>1</v>
      </c>
      <c r="Q101" s="20">
        <f>IF(P101&lt;6,0,+SMALL((E101:N101),1))</f>
        <v>0</v>
      </c>
      <c r="R101" s="20">
        <f>IF(P101&lt;7,0,+SMALL((E101:N101),2))</f>
        <v>0</v>
      </c>
      <c r="S101" s="20">
        <f>IF(P101&lt;8,0,+SMALL((E101:N101),3))</f>
        <v>0</v>
      </c>
      <c r="T101" s="20">
        <f>IF(P101&lt;9,0,+SMALL((E101:N101),4))</f>
        <v>0</v>
      </c>
      <c r="U101" s="20">
        <f>O101-Q101-R101-S101-T101</f>
        <v>17</v>
      </c>
      <c r="V101" s="7">
        <f>RANK(U101,$U$6:$U$130,0)</f>
        <v>93</v>
      </c>
    </row>
    <row r="102" spans="1:22" s="11" customFormat="1">
      <c r="B102" s="129" t="s">
        <v>332</v>
      </c>
      <c r="C102" s="49"/>
      <c r="D102" s="131" t="s">
        <v>236</v>
      </c>
      <c r="E102" s="36"/>
      <c r="F102" s="36">
        <v>1</v>
      </c>
      <c r="G102" s="36"/>
      <c r="H102" s="36"/>
      <c r="I102" s="36">
        <v>5</v>
      </c>
      <c r="J102" s="36">
        <v>1</v>
      </c>
      <c r="K102" s="36">
        <v>5</v>
      </c>
      <c r="L102" s="36"/>
      <c r="M102" s="36">
        <v>5</v>
      </c>
      <c r="N102" s="36"/>
      <c r="O102" s="43">
        <f>SUM(E102:N102)</f>
        <v>17</v>
      </c>
      <c r="P102" s="49">
        <f>COUNT(E102:N102)</f>
        <v>5</v>
      </c>
      <c r="Q102" s="20">
        <f>IF(P102&lt;6,0,+SMALL((E102:N102),1))</f>
        <v>0</v>
      </c>
      <c r="R102" s="20">
        <f>IF(P102&lt;7,0,+SMALL((E102:N102),2))</f>
        <v>0</v>
      </c>
      <c r="S102" s="20">
        <f>IF(P102&lt;8,0,+SMALL((E102:N102),3))</f>
        <v>0</v>
      </c>
      <c r="T102" s="20">
        <f>IF(P102&lt;9,0,+SMALL((E102:N102),4))</f>
        <v>0</v>
      </c>
      <c r="U102" s="20">
        <f>O102-Q102-R102-S102-T102</f>
        <v>17</v>
      </c>
      <c r="V102" s="7">
        <f>RANK(U102,$U$6:$U$130,0)</f>
        <v>93</v>
      </c>
    </row>
    <row r="103" spans="1:22" s="11" customFormat="1">
      <c r="B103" s="129" t="s">
        <v>201</v>
      </c>
      <c r="C103" s="36"/>
      <c r="D103" s="71" t="s">
        <v>107</v>
      </c>
      <c r="E103" s="36">
        <v>16</v>
      </c>
      <c r="F103" s="36"/>
      <c r="G103" s="36"/>
      <c r="H103" s="36"/>
      <c r="I103" s="36"/>
      <c r="J103" s="36"/>
      <c r="K103" s="36"/>
      <c r="L103" s="36"/>
      <c r="M103" s="36"/>
      <c r="N103" s="36"/>
      <c r="O103" s="43">
        <f>SUM(E103:N103)</f>
        <v>16</v>
      </c>
      <c r="P103" s="49">
        <f>COUNT(E103:N103)</f>
        <v>1</v>
      </c>
      <c r="Q103" s="20">
        <f>IF(P103&lt;6,0,+SMALL((E103:N103),1))</f>
        <v>0</v>
      </c>
      <c r="R103" s="20">
        <f>IF(P103&lt;7,0,+SMALL((E103:N103),2))</f>
        <v>0</v>
      </c>
      <c r="S103" s="20">
        <f>IF(P103&lt;8,0,+SMALL((E103:N103),3))</f>
        <v>0</v>
      </c>
      <c r="T103" s="20">
        <f>IF(P103&lt;9,0,+SMALL((E103:N103),4))</f>
        <v>0</v>
      </c>
      <c r="U103" s="20">
        <f>O103-Q103-R103-S103-T103</f>
        <v>16</v>
      </c>
      <c r="V103" s="7">
        <f>RANK(U103,$U$6:$U$130,0)</f>
        <v>98</v>
      </c>
    </row>
    <row r="104" spans="1:22" s="11" customFormat="1">
      <c r="B104" s="129" t="s">
        <v>296</v>
      </c>
      <c r="C104" s="36"/>
      <c r="D104" s="44" t="s">
        <v>48</v>
      </c>
      <c r="E104" s="36"/>
      <c r="F104" s="36"/>
      <c r="G104" s="36">
        <v>11</v>
      </c>
      <c r="H104" s="36">
        <v>5</v>
      </c>
      <c r="I104" s="36"/>
      <c r="J104" s="36"/>
      <c r="K104" s="36"/>
      <c r="L104" s="36"/>
      <c r="M104" s="36"/>
      <c r="N104" s="36"/>
      <c r="O104" s="43">
        <f>SUM(E104:N104)</f>
        <v>16</v>
      </c>
      <c r="P104" s="49">
        <f>COUNT(E104:N104)</f>
        <v>2</v>
      </c>
      <c r="Q104" s="20">
        <f>IF(P104&lt;6,0,+SMALL((E104:N104),1))</f>
        <v>0</v>
      </c>
      <c r="R104" s="20">
        <f>IF(P104&lt;7,0,+SMALL((E104:N104),2))</f>
        <v>0</v>
      </c>
      <c r="S104" s="20">
        <f>IF(P104&lt;8,0,+SMALL((E104:N104),3))</f>
        <v>0</v>
      </c>
      <c r="T104" s="20">
        <f>IF(P104&lt;9,0,+SMALL((E104:N104),4))</f>
        <v>0</v>
      </c>
      <c r="U104" s="20">
        <f>O104-Q104-R104-S104-T104</f>
        <v>16</v>
      </c>
      <c r="V104" s="7">
        <f>RANK(U104,$U$6:$U$130,0)</f>
        <v>98</v>
      </c>
    </row>
    <row r="105" spans="1:22" s="11" customFormat="1">
      <c r="B105" s="129" t="s">
        <v>257</v>
      </c>
      <c r="C105" s="49"/>
      <c r="D105" s="131" t="s">
        <v>236</v>
      </c>
      <c r="E105" s="36">
        <v>11</v>
      </c>
      <c r="F105" s="36"/>
      <c r="G105" s="36"/>
      <c r="H105" s="36"/>
      <c r="I105" s="36"/>
      <c r="J105" s="36"/>
      <c r="K105" s="36"/>
      <c r="L105" s="36">
        <v>4</v>
      </c>
      <c r="M105" s="36"/>
      <c r="N105" s="36"/>
      <c r="O105" s="43">
        <f>SUM(E105:N105)</f>
        <v>15</v>
      </c>
      <c r="P105" s="49">
        <f>COUNT(E105:N105)</f>
        <v>2</v>
      </c>
      <c r="Q105" s="20">
        <f>IF(P105&lt;6,0,+SMALL((E105:N105),1))</f>
        <v>0</v>
      </c>
      <c r="R105" s="20">
        <f>IF(P105&lt;7,0,+SMALL((E105:N105),2))</f>
        <v>0</v>
      </c>
      <c r="S105" s="20">
        <f>IF(P105&lt;8,0,+SMALL((E105:N105),3))</f>
        <v>0</v>
      </c>
      <c r="T105" s="20">
        <f>IF(P105&lt;9,0,+SMALL((E105:N105),4))</f>
        <v>0</v>
      </c>
      <c r="U105" s="20">
        <f>O105-Q105-R105-S105-T105</f>
        <v>15</v>
      </c>
      <c r="V105" s="7">
        <f>RANK(U105,$U$6:$U$130,0)</f>
        <v>100</v>
      </c>
    </row>
    <row r="106" spans="1:22" s="11" customFormat="1">
      <c r="B106" s="129" t="s">
        <v>269</v>
      </c>
      <c r="C106" s="36"/>
      <c r="D106" s="71" t="s">
        <v>107</v>
      </c>
      <c r="E106" s="36">
        <v>14</v>
      </c>
      <c r="F106" s="36"/>
      <c r="G106" s="36"/>
      <c r="H106" s="36"/>
      <c r="I106" s="36"/>
      <c r="J106" s="36"/>
      <c r="K106" s="36"/>
      <c r="L106" s="36"/>
      <c r="M106" s="36"/>
      <c r="N106" s="36"/>
      <c r="O106" s="43">
        <f>SUM(E106:N106)</f>
        <v>14</v>
      </c>
      <c r="P106" s="49">
        <f>COUNT(E106:N106)</f>
        <v>1</v>
      </c>
      <c r="Q106" s="20">
        <f>IF(P106&lt;6,0,+SMALL((E106:N106),1))</f>
        <v>0</v>
      </c>
      <c r="R106" s="20">
        <f>IF(P106&lt;7,0,+SMALL((E106:N106),2))</f>
        <v>0</v>
      </c>
      <c r="S106" s="20">
        <f>IF(P106&lt;8,0,+SMALL((E106:N106),3))</f>
        <v>0</v>
      </c>
      <c r="T106" s="20">
        <f>IF(P106&lt;9,0,+SMALL((E106:N106),4))</f>
        <v>0</v>
      </c>
      <c r="U106" s="20">
        <f>O106-Q106-R106-S106-T106</f>
        <v>14</v>
      </c>
      <c r="V106" s="7">
        <f>RANK(U106,$U$6:$U$130,0)</f>
        <v>101</v>
      </c>
    </row>
    <row r="107" spans="1:22" s="11" customFormat="1">
      <c r="B107" s="129" t="s">
        <v>83</v>
      </c>
      <c r="C107" s="36"/>
      <c r="D107" s="44" t="s">
        <v>5</v>
      </c>
      <c r="E107" s="36">
        <v>14</v>
      </c>
      <c r="F107" s="36"/>
      <c r="G107" s="36"/>
      <c r="H107" s="36"/>
      <c r="I107" s="36"/>
      <c r="J107" s="36"/>
      <c r="K107" s="36"/>
      <c r="L107" s="36"/>
      <c r="M107" s="36"/>
      <c r="N107" s="36"/>
      <c r="O107" s="43">
        <f>SUM(E107:N107)</f>
        <v>14</v>
      </c>
      <c r="P107" s="49">
        <f>COUNT(E107:N107)</f>
        <v>1</v>
      </c>
      <c r="Q107" s="20">
        <f>IF(P107&lt;6,0,+SMALL((E107:N107),1))</f>
        <v>0</v>
      </c>
      <c r="R107" s="20">
        <f>IF(P107&lt;7,0,+SMALL((E107:N107),2))</f>
        <v>0</v>
      </c>
      <c r="S107" s="20">
        <f>IF(P107&lt;8,0,+SMALL((E107:N107),3))</f>
        <v>0</v>
      </c>
      <c r="T107" s="20">
        <f>IF(P107&lt;9,0,+SMALL((E107:N107),4))</f>
        <v>0</v>
      </c>
      <c r="U107" s="20">
        <f>O107-Q107-R107-S107-T107</f>
        <v>14</v>
      </c>
      <c r="V107" s="7">
        <f>RANK(U107,$U$6:$U$130,0)</f>
        <v>101</v>
      </c>
    </row>
    <row r="108" spans="1:22" s="11" customFormat="1">
      <c r="B108" s="129" t="s">
        <v>273</v>
      </c>
      <c r="C108" s="36"/>
      <c r="D108" s="44" t="s">
        <v>48</v>
      </c>
      <c r="E108" s="36">
        <v>9</v>
      </c>
      <c r="F108" s="36"/>
      <c r="G108" s="36">
        <v>5</v>
      </c>
      <c r="H108" s="36"/>
      <c r="I108" s="36"/>
      <c r="J108" s="36"/>
      <c r="K108" s="36"/>
      <c r="L108" s="36"/>
      <c r="M108" s="36"/>
      <c r="N108" s="36"/>
      <c r="O108" s="43">
        <f>SUM(E108:N108)</f>
        <v>14</v>
      </c>
      <c r="P108" s="49">
        <f>COUNT(E108:N108)</f>
        <v>2</v>
      </c>
      <c r="Q108" s="20">
        <f>IF(P108&lt;6,0,+SMALL((E108:N108),1))</f>
        <v>0</v>
      </c>
      <c r="R108" s="20">
        <f>IF(P108&lt;7,0,+SMALL((E108:N108),2))</f>
        <v>0</v>
      </c>
      <c r="S108" s="20">
        <f>IF(P108&lt;8,0,+SMALL((E108:N108),3))</f>
        <v>0</v>
      </c>
      <c r="T108" s="20">
        <f>IF(P108&lt;9,0,+SMALL((E108:N108),4))</f>
        <v>0</v>
      </c>
      <c r="U108" s="20">
        <f>O108-Q108-R108-S108-T108</f>
        <v>14</v>
      </c>
      <c r="V108" s="7">
        <f>RANK(U108,$U$6:$U$130,0)</f>
        <v>101</v>
      </c>
    </row>
    <row r="109" spans="1:22" s="11" customFormat="1">
      <c r="B109" s="129" t="s">
        <v>197</v>
      </c>
      <c r="C109" s="36"/>
      <c r="D109" s="75" t="s">
        <v>109</v>
      </c>
      <c r="E109" s="36"/>
      <c r="F109" s="36"/>
      <c r="G109" s="36"/>
      <c r="H109" s="36"/>
      <c r="I109" s="36">
        <v>14</v>
      </c>
      <c r="J109" s="36"/>
      <c r="K109" s="36"/>
      <c r="L109" s="36"/>
      <c r="M109" s="36"/>
      <c r="N109" s="36"/>
      <c r="O109" s="43">
        <f>SUM(E109:N109)</f>
        <v>14</v>
      </c>
      <c r="P109" s="49">
        <f>COUNT(E109:N109)</f>
        <v>1</v>
      </c>
      <c r="Q109" s="20">
        <f>IF(P109&lt;6,0,+SMALL((E109:N109),1))</f>
        <v>0</v>
      </c>
      <c r="R109" s="20">
        <f>IF(P109&lt;7,0,+SMALL((E109:N109),2))</f>
        <v>0</v>
      </c>
      <c r="S109" s="20">
        <f>IF(P109&lt;8,0,+SMALL((E109:N109),3))</f>
        <v>0</v>
      </c>
      <c r="T109" s="20">
        <f>IF(P109&lt;9,0,+SMALL((E109:N109),4))</f>
        <v>0</v>
      </c>
      <c r="U109" s="20">
        <f>O109-Q109-R109-S109-T109</f>
        <v>14</v>
      </c>
      <c r="V109" s="7">
        <f>RANK(U109,$U$6:$U$130,0)</f>
        <v>101</v>
      </c>
    </row>
    <row r="110" spans="1:22" s="11" customFormat="1">
      <c r="B110" s="129" t="s">
        <v>322</v>
      </c>
      <c r="C110" s="49"/>
      <c r="D110" s="131" t="s">
        <v>236</v>
      </c>
      <c r="E110" s="36">
        <v>0</v>
      </c>
      <c r="F110" s="36">
        <v>8</v>
      </c>
      <c r="G110" s="36"/>
      <c r="H110" s="36"/>
      <c r="I110" s="36"/>
      <c r="J110" s="36"/>
      <c r="K110" s="36"/>
      <c r="L110" s="36">
        <v>6</v>
      </c>
      <c r="M110" s="36"/>
      <c r="N110" s="36"/>
      <c r="O110" s="43">
        <f>SUM(E110:N110)</f>
        <v>14</v>
      </c>
      <c r="P110" s="49">
        <f>COUNT(E110:N110)</f>
        <v>3</v>
      </c>
      <c r="Q110" s="20">
        <f>IF(P110&lt;6,0,+SMALL((E110:N110),1))</f>
        <v>0</v>
      </c>
      <c r="R110" s="20">
        <f>IF(P110&lt;7,0,+SMALL((E110:N110),2))</f>
        <v>0</v>
      </c>
      <c r="S110" s="20">
        <f>IF(P110&lt;8,0,+SMALL((E110:N110),3))</f>
        <v>0</v>
      </c>
      <c r="T110" s="20">
        <f>IF(P110&lt;9,0,+SMALL((E110:N110),4))</f>
        <v>0</v>
      </c>
      <c r="U110" s="20">
        <f>O110-Q110-R110-S110-T110</f>
        <v>14</v>
      </c>
      <c r="V110" s="7">
        <f>RANK(U110,$U$6:$U$130,0)</f>
        <v>101</v>
      </c>
    </row>
    <row r="111" spans="1:22" s="11" customFormat="1">
      <c r="B111" s="129" t="s">
        <v>279</v>
      </c>
      <c r="C111" s="36"/>
      <c r="D111" s="86" t="s">
        <v>181</v>
      </c>
      <c r="E111" s="36">
        <v>13</v>
      </c>
      <c r="F111" s="36"/>
      <c r="G111" s="36"/>
      <c r="H111" s="36"/>
      <c r="I111" s="36"/>
      <c r="J111" s="36"/>
      <c r="K111" s="36"/>
      <c r="L111" s="36"/>
      <c r="M111" s="36"/>
      <c r="N111" s="36"/>
      <c r="O111" s="43">
        <f>SUM(E111:N111)</f>
        <v>13</v>
      </c>
      <c r="P111" s="49">
        <f>COUNT(E111:N111)</f>
        <v>1</v>
      </c>
      <c r="Q111" s="20">
        <f>IF(P111&lt;6,0,+SMALL((E111:N111),1))</f>
        <v>0</v>
      </c>
      <c r="R111" s="20">
        <f>IF(P111&lt;7,0,+SMALL((E111:N111),2))</f>
        <v>0</v>
      </c>
      <c r="S111" s="20">
        <f>IF(P111&lt;8,0,+SMALL((E111:N111),3))</f>
        <v>0</v>
      </c>
      <c r="T111" s="20">
        <f>IF(P111&lt;9,0,+SMALL((E111:N111),4))</f>
        <v>0</v>
      </c>
      <c r="U111" s="20">
        <f>O111-Q111-R111-S111-T111</f>
        <v>13</v>
      </c>
      <c r="V111" s="7">
        <f>RANK(U111,$U$6:$U$130,0)</f>
        <v>106</v>
      </c>
    </row>
    <row r="112" spans="1:22" s="11" customFormat="1">
      <c r="A112" s="3"/>
      <c r="B112" s="129" t="s">
        <v>321</v>
      </c>
      <c r="C112" s="36"/>
      <c r="D112" s="86" t="s">
        <v>181</v>
      </c>
      <c r="E112" s="36"/>
      <c r="F112" s="36"/>
      <c r="G112" s="36"/>
      <c r="H112" s="36">
        <v>13</v>
      </c>
      <c r="I112" s="36"/>
      <c r="J112" s="36"/>
      <c r="K112" s="36"/>
      <c r="L112" s="36"/>
      <c r="M112" s="36"/>
      <c r="N112" s="36"/>
      <c r="O112" s="43">
        <f>SUM(E112:N112)</f>
        <v>13</v>
      </c>
      <c r="P112" s="49">
        <f>COUNT(E112:N112)</f>
        <v>1</v>
      </c>
      <c r="Q112" s="20">
        <f>IF(P112&lt;6,0,+SMALL((E112:N112),1))</f>
        <v>0</v>
      </c>
      <c r="R112" s="20">
        <f>IF(P112&lt;7,0,+SMALL((E112:N112),2))</f>
        <v>0</v>
      </c>
      <c r="S112" s="20">
        <f>IF(P112&lt;8,0,+SMALL((E112:N112),3))</f>
        <v>0</v>
      </c>
      <c r="T112" s="20">
        <f>IF(P112&lt;9,0,+SMALL((E112:N112),4))</f>
        <v>0</v>
      </c>
      <c r="U112" s="20">
        <f>O112-Q112-R112-S112-T112</f>
        <v>13</v>
      </c>
      <c r="V112" s="7">
        <f>RANK(U112,$U$6:$U$130,0)</f>
        <v>106</v>
      </c>
    </row>
    <row r="113" spans="1:22" s="11" customFormat="1">
      <c r="A113" s="3"/>
      <c r="B113" s="129" t="s">
        <v>70</v>
      </c>
      <c r="C113" s="36"/>
      <c r="D113" s="76" t="s">
        <v>16</v>
      </c>
      <c r="E113" s="36">
        <v>13</v>
      </c>
      <c r="F113" s="36"/>
      <c r="G113" s="36"/>
      <c r="H113" s="36"/>
      <c r="I113" s="36"/>
      <c r="J113" s="36"/>
      <c r="K113" s="36"/>
      <c r="L113" s="36"/>
      <c r="M113" s="36"/>
      <c r="N113" s="36"/>
      <c r="O113" s="43">
        <f>SUM(E113:N113)</f>
        <v>13</v>
      </c>
      <c r="P113" s="49">
        <f>COUNT(E113:N113)</f>
        <v>1</v>
      </c>
      <c r="Q113" s="20">
        <f>IF(P113&lt;6,0,+SMALL((E113:N113),1))</f>
        <v>0</v>
      </c>
      <c r="R113" s="20">
        <f>IF(P113&lt;7,0,+SMALL((E113:N113),2))</f>
        <v>0</v>
      </c>
      <c r="S113" s="20">
        <f>IF(P113&lt;8,0,+SMALL((E113:N113),3))</f>
        <v>0</v>
      </c>
      <c r="T113" s="20">
        <f>IF(P113&lt;9,0,+SMALL((E113:N113),4))</f>
        <v>0</v>
      </c>
      <c r="U113" s="20">
        <f>O113-Q113-R113-S113-T113</f>
        <v>13</v>
      </c>
      <c r="V113" s="7">
        <f>RANK(U113,$U$6:$U$130,0)</f>
        <v>106</v>
      </c>
    </row>
    <row r="114" spans="1:22" s="11" customFormat="1">
      <c r="A114" s="3"/>
      <c r="B114" s="129" t="s">
        <v>280</v>
      </c>
      <c r="C114" s="36"/>
      <c r="D114" s="86" t="s">
        <v>181</v>
      </c>
      <c r="E114" s="36">
        <v>12</v>
      </c>
      <c r="F114" s="36"/>
      <c r="G114" s="36"/>
      <c r="H114" s="36"/>
      <c r="I114" s="36"/>
      <c r="J114" s="36"/>
      <c r="K114" s="36"/>
      <c r="L114" s="36"/>
      <c r="M114" s="36"/>
      <c r="N114" s="36"/>
      <c r="O114" s="43">
        <f>SUM(E114:N114)</f>
        <v>12</v>
      </c>
      <c r="P114" s="49">
        <f>COUNT(E114:N114)</f>
        <v>1</v>
      </c>
      <c r="Q114" s="20">
        <f>IF(P114&lt;6,0,+SMALL((E114:N114),1))</f>
        <v>0</v>
      </c>
      <c r="R114" s="20">
        <f>IF(P114&lt;7,0,+SMALL((E114:N114),2))</f>
        <v>0</v>
      </c>
      <c r="S114" s="20">
        <f>IF(P114&lt;8,0,+SMALL((E114:N114),3))</f>
        <v>0</v>
      </c>
      <c r="T114" s="20">
        <f>IF(P114&lt;9,0,+SMALL((E114:N114),4))</f>
        <v>0</v>
      </c>
      <c r="U114" s="20">
        <f>O114-Q114-R114-S114-T114</f>
        <v>12</v>
      </c>
      <c r="V114" s="7">
        <f>RANK(U114,$U$6:$U$130,0)</f>
        <v>109</v>
      </c>
    </row>
    <row r="115" spans="1:22" s="11" customFormat="1">
      <c r="B115" s="129" t="s">
        <v>138</v>
      </c>
      <c r="C115" s="36"/>
      <c r="D115" s="71" t="s">
        <v>107</v>
      </c>
      <c r="E115" s="36"/>
      <c r="F115" s="36"/>
      <c r="G115" s="36"/>
      <c r="H115" s="36"/>
      <c r="I115" s="36"/>
      <c r="J115" s="36">
        <v>11</v>
      </c>
      <c r="K115" s="36"/>
      <c r="L115" s="36"/>
      <c r="M115" s="36"/>
      <c r="N115" s="36"/>
      <c r="O115" s="43">
        <f>SUM(E115:N115)</f>
        <v>11</v>
      </c>
      <c r="P115" s="49">
        <f>COUNT(E115:N115)</f>
        <v>1</v>
      </c>
      <c r="Q115" s="20">
        <f>IF(P115&lt;6,0,+SMALL((E115:N115),1))</f>
        <v>0</v>
      </c>
      <c r="R115" s="20">
        <f>IF(P115&lt;7,0,+SMALL((E115:N115),2))</f>
        <v>0</v>
      </c>
      <c r="S115" s="20">
        <f>IF(P115&lt;8,0,+SMALL((E115:N115),3))</f>
        <v>0</v>
      </c>
      <c r="T115" s="20">
        <f>IF(P115&lt;9,0,+SMALL((E115:N115),4))</f>
        <v>0</v>
      </c>
      <c r="U115" s="20">
        <f>O115-Q115-R115-S115-T115</f>
        <v>11</v>
      </c>
      <c r="V115" s="7">
        <f>RANK(U115,$U$6:$U$130,0)</f>
        <v>110</v>
      </c>
    </row>
    <row r="116" spans="1:22" s="11" customFormat="1">
      <c r="B116" s="129" t="s">
        <v>185</v>
      </c>
      <c r="C116" s="36"/>
      <c r="D116" s="86" t="s">
        <v>181</v>
      </c>
      <c r="E116" s="36"/>
      <c r="F116" s="36"/>
      <c r="G116" s="36"/>
      <c r="H116" s="36">
        <v>11</v>
      </c>
      <c r="I116" s="36"/>
      <c r="J116" s="36"/>
      <c r="K116" s="36"/>
      <c r="L116" s="36"/>
      <c r="M116" s="36"/>
      <c r="N116" s="36"/>
      <c r="O116" s="43">
        <f>SUM(E116:N116)</f>
        <v>11</v>
      </c>
      <c r="P116" s="49">
        <f>COUNT(E116:N116)</f>
        <v>1</v>
      </c>
      <c r="Q116" s="20">
        <f>IF(P116&lt;6,0,+SMALL((E116:N116),1))</f>
        <v>0</v>
      </c>
      <c r="R116" s="20">
        <f>IF(P116&lt;7,0,+SMALL((E116:N116),2))</f>
        <v>0</v>
      </c>
      <c r="S116" s="20">
        <f>IF(P116&lt;8,0,+SMALL((E116:N116),3))</f>
        <v>0</v>
      </c>
      <c r="T116" s="20">
        <f>IF(P116&lt;9,0,+SMALL((E116:N116),4))</f>
        <v>0</v>
      </c>
      <c r="U116" s="20">
        <f>O116-Q116-R116-S116-T116</f>
        <v>11</v>
      </c>
      <c r="V116" s="7">
        <f>RANK(U116,$U$6:$U$130,0)</f>
        <v>110</v>
      </c>
    </row>
    <row r="117" spans="1:22" s="11" customFormat="1">
      <c r="B117" s="129" t="s">
        <v>144</v>
      </c>
      <c r="C117" s="36"/>
      <c r="D117" s="46" t="s">
        <v>22</v>
      </c>
      <c r="E117" s="36">
        <v>11</v>
      </c>
      <c r="F117" s="36"/>
      <c r="G117" s="36"/>
      <c r="H117" s="36"/>
      <c r="I117" s="36"/>
      <c r="J117" s="36"/>
      <c r="K117" s="36"/>
      <c r="L117" s="36"/>
      <c r="M117" s="36"/>
      <c r="N117" s="36"/>
      <c r="O117" s="43">
        <f>SUM(E117:N117)</f>
        <v>11</v>
      </c>
      <c r="P117" s="49">
        <f>COUNT(E117:N117)</f>
        <v>1</v>
      </c>
      <c r="Q117" s="20">
        <f>IF(P117&lt;6,0,+SMALL((E117:N117),1))</f>
        <v>0</v>
      </c>
      <c r="R117" s="20">
        <f>IF(P117&lt;7,0,+SMALL((E117:N117),2))</f>
        <v>0</v>
      </c>
      <c r="S117" s="20">
        <f>IF(P117&lt;8,0,+SMALL((E117:N117),3))</f>
        <v>0</v>
      </c>
      <c r="T117" s="20">
        <f>IF(P117&lt;9,0,+SMALL((E117:N117),4))</f>
        <v>0</v>
      </c>
      <c r="U117" s="20">
        <f>O117-Q117-R117-S117-T117</f>
        <v>11</v>
      </c>
      <c r="V117" s="7">
        <f>RANK(U117,$U$6:$U$130,0)</f>
        <v>110</v>
      </c>
    </row>
    <row r="118" spans="1:22">
      <c r="B118" s="129" t="s">
        <v>328</v>
      </c>
      <c r="C118" s="36"/>
      <c r="D118" s="75" t="s">
        <v>109</v>
      </c>
      <c r="E118" s="36"/>
      <c r="F118" s="36"/>
      <c r="G118" s="36"/>
      <c r="H118" s="36"/>
      <c r="I118" s="36">
        <v>11</v>
      </c>
      <c r="J118" s="36"/>
      <c r="K118" s="36"/>
      <c r="L118" s="36"/>
      <c r="M118" s="36"/>
      <c r="N118" s="36"/>
      <c r="O118" s="43">
        <f>SUM(E118:N118)</f>
        <v>11</v>
      </c>
      <c r="P118" s="49">
        <f>COUNT(E118:N118)</f>
        <v>1</v>
      </c>
      <c r="Q118" s="20">
        <f>IF(P118&lt;6,0,+SMALL((E118:N118),1))</f>
        <v>0</v>
      </c>
      <c r="R118" s="20">
        <f>IF(P118&lt;7,0,+SMALL((E118:N118),2))</f>
        <v>0</v>
      </c>
      <c r="S118" s="20">
        <f>IF(P118&lt;8,0,+SMALL((E118:N118),3))</f>
        <v>0</v>
      </c>
      <c r="T118" s="20">
        <f>IF(P118&lt;9,0,+SMALL((E118:N118),4))</f>
        <v>0</v>
      </c>
      <c r="U118" s="20">
        <f>O118-Q118-R118-S118-T118</f>
        <v>11</v>
      </c>
      <c r="V118" s="7">
        <f>RANK(U118,$U$6:$U$130,0)</f>
        <v>110</v>
      </c>
    </row>
    <row r="119" spans="1:22" s="11" customFormat="1">
      <c r="B119" s="129" t="s">
        <v>191</v>
      </c>
      <c r="C119" s="36"/>
      <c r="D119" s="71" t="s">
        <v>107</v>
      </c>
      <c r="E119" s="36"/>
      <c r="F119" s="36">
        <v>5</v>
      </c>
      <c r="G119" s="36"/>
      <c r="H119" s="36"/>
      <c r="I119" s="36"/>
      <c r="J119" s="36">
        <v>5</v>
      </c>
      <c r="K119" s="36"/>
      <c r="L119" s="36"/>
      <c r="M119" s="36"/>
      <c r="N119" s="36"/>
      <c r="O119" s="43">
        <f>SUM(E119:N119)</f>
        <v>10</v>
      </c>
      <c r="P119" s="49">
        <f>COUNT(E119:N119)</f>
        <v>2</v>
      </c>
      <c r="Q119" s="20">
        <f>IF(P119&lt;6,0,+SMALL((E119:N119),1))</f>
        <v>0</v>
      </c>
      <c r="R119" s="20">
        <f>IF(P119&lt;7,0,+SMALL((E119:N119),2))</f>
        <v>0</v>
      </c>
      <c r="S119" s="20">
        <f>IF(P119&lt;8,0,+SMALL((E119:N119),3))</f>
        <v>0</v>
      </c>
      <c r="T119" s="20">
        <f>IF(P119&lt;9,0,+SMALL((E119:N119),4))</f>
        <v>0</v>
      </c>
      <c r="U119" s="20">
        <f>O119-Q119-R119-S119-T119</f>
        <v>10</v>
      </c>
      <c r="V119" s="7">
        <f>RANK(U119,$U$6:$U$130,0)</f>
        <v>114</v>
      </c>
    </row>
    <row r="120" spans="1:22" s="11" customFormat="1">
      <c r="B120" s="129" t="s">
        <v>342</v>
      </c>
      <c r="C120" s="36"/>
      <c r="D120" s="44" t="s">
        <v>48</v>
      </c>
      <c r="E120" s="36"/>
      <c r="F120" s="36"/>
      <c r="G120" s="36"/>
      <c r="H120" s="36"/>
      <c r="I120" s="36"/>
      <c r="J120" s="36"/>
      <c r="K120" s="36"/>
      <c r="L120" s="36">
        <v>10</v>
      </c>
      <c r="M120" s="36"/>
      <c r="N120" s="36"/>
      <c r="O120" s="43">
        <f>SUM(E120:N120)</f>
        <v>10</v>
      </c>
      <c r="P120" s="49">
        <f>COUNT(E120:N120)</f>
        <v>1</v>
      </c>
      <c r="Q120" s="20">
        <f>IF(P120&lt;6,0,+SMALL((E120:N120),1))</f>
        <v>0</v>
      </c>
      <c r="R120" s="20">
        <f>IF(P120&lt;7,0,+SMALL((E120:N120),2))</f>
        <v>0</v>
      </c>
      <c r="S120" s="20">
        <f>IF(P120&lt;8,0,+SMALL((E120:N120),3))</f>
        <v>0</v>
      </c>
      <c r="T120" s="20">
        <f>IF(P120&lt;9,0,+SMALL((E120:N120),4))</f>
        <v>0</v>
      </c>
      <c r="U120" s="20">
        <f>O120-Q120-R120-S120-T120</f>
        <v>10</v>
      </c>
      <c r="V120" s="7">
        <f>RANK(U120,$U$6:$U$130,0)</f>
        <v>114</v>
      </c>
    </row>
    <row r="121" spans="1:22" s="11" customFormat="1">
      <c r="B121" s="129" t="s">
        <v>169</v>
      </c>
      <c r="C121" s="36"/>
      <c r="D121" s="76" t="s">
        <v>16</v>
      </c>
      <c r="E121" s="36">
        <v>9</v>
      </c>
      <c r="F121" s="36"/>
      <c r="G121" s="36"/>
      <c r="H121" s="36"/>
      <c r="I121" s="36"/>
      <c r="J121" s="36"/>
      <c r="K121" s="36"/>
      <c r="L121" s="36"/>
      <c r="M121" s="36"/>
      <c r="N121" s="36"/>
      <c r="O121" s="43">
        <f>SUM(E121:N121)</f>
        <v>9</v>
      </c>
      <c r="P121" s="49">
        <f>COUNT(E121:N121)</f>
        <v>1</v>
      </c>
      <c r="Q121" s="20">
        <f>IF(P121&lt;6,0,+SMALL((E121:N121),1))</f>
        <v>0</v>
      </c>
      <c r="R121" s="20">
        <f>IF(P121&lt;7,0,+SMALL((E121:N121),2))</f>
        <v>0</v>
      </c>
      <c r="S121" s="20">
        <f>IF(P121&lt;8,0,+SMALL((E121:N121),3))</f>
        <v>0</v>
      </c>
      <c r="T121" s="20">
        <f>IF(P121&lt;9,0,+SMALL((E121:N121),4))</f>
        <v>0</v>
      </c>
      <c r="U121" s="20">
        <f>O121-Q121-R121-S121-T121</f>
        <v>9</v>
      </c>
      <c r="V121" s="7">
        <f>RANK(U121,$U$6:$U$130,0)</f>
        <v>116</v>
      </c>
    </row>
    <row r="122" spans="1:22" s="11" customFormat="1">
      <c r="B122" s="129" t="s">
        <v>309</v>
      </c>
      <c r="C122" s="36"/>
      <c r="D122" s="76" t="s">
        <v>16</v>
      </c>
      <c r="E122" s="36"/>
      <c r="F122" s="36"/>
      <c r="G122" s="36">
        <v>8</v>
      </c>
      <c r="H122" s="36"/>
      <c r="I122" s="36"/>
      <c r="J122" s="36"/>
      <c r="K122" s="36"/>
      <c r="L122" s="36"/>
      <c r="M122" s="36"/>
      <c r="N122" s="36"/>
      <c r="O122" s="43">
        <f>SUM(E122:N122)</f>
        <v>8</v>
      </c>
      <c r="P122" s="49">
        <f>COUNT(E122:N122)</f>
        <v>1</v>
      </c>
      <c r="Q122" s="20">
        <f>IF(P122&lt;6,0,+SMALL((E122:N122),1))</f>
        <v>0</v>
      </c>
      <c r="R122" s="20">
        <f>IF(P122&lt;7,0,+SMALL((E122:N122),2))</f>
        <v>0</v>
      </c>
      <c r="S122" s="20">
        <f>IF(P122&lt;8,0,+SMALL((E122:N122),3))</f>
        <v>0</v>
      </c>
      <c r="T122" s="20">
        <f>IF(P122&lt;9,0,+SMALL((E122:N122),4))</f>
        <v>0</v>
      </c>
      <c r="U122" s="20">
        <f>O122-Q122-R122-S122-T122</f>
        <v>8</v>
      </c>
      <c r="V122" s="7">
        <f>RANK(U122,$U$6:$U$130,0)</f>
        <v>117</v>
      </c>
    </row>
    <row r="123" spans="1:22" s="11" customFormat="1">
      <c r="B123" s="129" t="s">
        <v>276</v>
      </c>
      <c r="C123" s="36"/>
      <c r="D123" s="45" t="s">
        <v>8</v>
      </c>
      <c r="E123" s="36">
        <v>7</v>
      </c>
      <c r="F123" s="36"/>
      <c r="G123" s="36"/>
      <c r="H123" s="36"/>
      <c r="I123" s="36"/>
      <c r="J123" s="36"/>
      <c r="K123" s="36"/>
      <c r="L123" s="36"/>
      <c r="M123" s="36"/>
      <c r="N123" s="36"/>
      <c r="O123" s="43">
        <f>SUM(E123:N123)</f>
        <v>7</v>
      </c>
      <c r="P123" s="49">
        <f>COUNT(E123:N123)</f>
        <v>1</v>
      </c>
      <c r="Q123" s="20">
        <f>IF(P123&lt;6,0,+SMALL((E123:N123),1))</f>
        <v>0</v>
      </c>
      <c r="R123" s="20">
        <f>IF(P123&lt;7,0,+SMALL((E123:N123),2))</f>
        <v>0</v>
      </c>
      <c r="S123" s="20">
        <f>IF(P123&lt;8,0,+SMALL((E123:N123),3))</f>
        <v>0</v>
      </c>
      <c r="T123" s="20">
        <f>IF(P123&lt;9,0,+SMALL((E123:N123),4))</f>
        <v>0</v>
      </c>
      <c r="U123" s="20">
        <f>O123-Q123-R123-S123-T123</f>
        <v>7</v>
      </c>
      <c r="V123" s="7">
        <f>RANK(U123,$U$6:$U$130,0)</f>
        <v>118</v>
      </c>
    </row>
    <row r="124" spans="1:22">
      <c r="B124" s="129" t="s">
        <v>180</v>
      </c>
      <c r="C124" s="36"/>
      <c r="D124" s="44" t="s">
        <v>48</v>
      </c>
      <c r="E124" s="36">
        <v>6</v>
      </c>
      <c r="F124" s="36"/>
      <c r="G124" s="36"/>
      <c r="H124" s="36"/>
      <c r="I124" s="36"/>
      <c r="J124" s="36"/>
      <c r="K124" s="36"/>
      <c r="L124" s="36"/>
      <c r="M124" s="36"/>
      <c r="N124" s="36"/>
      <c r="O124" s="43">
        <f>SUM(E124:N124)</f>
        <v>6</v>
      </c>
      <c r="P124" s="49">
        <f>COUNT(E124:N124)</f>
        <v>1</v>
      </c>
      <c r="Q124" s="20">
        <f>IF(P124&lt;6,0,+SMALL((E124:N124),1))</f>
        <v>0</v>
      </c>
      <c r="R124" s="20">
        <f>IF(P124&lt;7,0,+SMALL((E124:N124),2))</f>
        <v>0</v>
      </c>
      <c r="S124" s="20">
        <f>IF(P124&lt;8,0,+SMALL((E124:N124),3))</f>
        <v>0</v>
      </c>
      <c r="T124" s="20">
        <f>IF(P124&lt;9,0,+SMALL((E124:N124),4))</f>
        <v>0</v>
      </c>
      <c r="U124" s="20">
        <f>O124-Q124-R124-S124-T124</f>
        <v>6</v>
      </c>
      <c r="V124" s="7">
        <f>RANK(U124,$U$6:$U$130,0)</f>
        <v>119</v>
      </c>
    </row>
    <row r="125" spans="1:22" s="11" customFormat="1">
      <c r="B125" s="129" t="s">
        <v>308</v>
      </c>
      <c r="C125" s="36"/>
      <c r="D125" s="45" t="s">
        <v>8</v>
      </c>
      <c r="E125" s="36"/>
      <c r="F125" s="36"/>
      <c r="G125" s="36">
        <v>5</v>
      </c>
      <c r="H125" s="36"/>
      <c r="I125" s="36"/>
      <c r="J125" s="36"/>
      <c r="K125" s="36"/>
      <c r="L125" s="36"/>
      <c r="M125" s="36"/>
      <c r="N125" s="36"/>
      <c r="O125" s="43">
        <f>SUM(E125:N125)</f>
        <v>5</v>
      </c>
      <c r="P125" s="49">
        <f>COUNT(E125:N125)</f>
        <v>1</v>
      </c>
      <c r="Q125" s="20">
        <f>IF(P125&lt;6,0,+SMALL((E125:N125),1))</f>
        <v>0</v>
      </c>
      <c r="R125" s="20">
        <f>IF(P125&lt;7,0,+SMALL((E125:N125),2))</f>
        <v>0</v>
      </c>
      <c r="S125" s="20">
        <f>IF(P125&lt;8,0,+SMALL((E125:N125),3))</f>
        <v>0</v>
      </c>
      <c r="T125" s="20">
        <f>IF(P125&lt;9,0,+SMALL((E125:N125),4))</f>
        <v>0</v>
      </c>
      <c r="U125" s="20">
        <f>O125-Q125-R125-S125-T125</f>
        <v>5</v>
      </c>
      <c r="V125" s="7">
        <f>RANK(U125,$U$6:$U$130,0)</f>
        <v>120</v>
      </c>
    </row>
    <row r="126" spans="1:22" s="11" customFormat="1">
      <c r="B126" s="129" t="s">
        <v>347</v>
      </c>
      <c r="C126" s="36"/>
      <c r="D126" s="71" t="s">
        <v>107</v>
      </c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43">
        <f>SUM(E126:N126)</f>
        <v>0</v>
      </c>
      <c r="P126" s="49">
        <f>COUNT(E126:N126)</f>
        <v>0</v>
      </c>
      <c r="Q126" s="20">
        <f>IF(P126&lt;6,0,+SMALL((E126:N126),1))</f>
        <v>0</v>
      </c>
      <c r="R126" s="20">
        <f>IF(P126&lt;7,0,+SMALL((E126:N126),2))</f>
        <v>0</v>
      </c>
      <c r="S126" s="20">
        <f>IF(P126&lt;8,0,+SMALL((E126:N126),3))</f>
        <v>0</v>
      </c>
      <c r="T126" s="20">
        <f>IF(P126&lt;9,0,+SMALL((E126:N126),4))</f>
        <v>0</v>
      </c>
      <c r="U126" s="20">
        <f>O126-Q126-R126-S126-T126</f>
        <v>0</v>
      </c>
      <c r="V126" s="7">
        <f>RANK(U126,$U$6:$U$130,0)</f>
        <v>121</v>
      </c>
    </row>
    <row r="127" spans="1:22" s="11" customFormat="1">
      <c r="B127" s="129" t="s">
        <v>164</v>
      </c>
      <c r="C127" s="36"/>
      <c r="D127" s="44" t="s">
        <v>48</v>
      </c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43">
        <f>SUM(E127:N127)</f>
        <v>0</v>
      </c>
      <c r="P127" s="49">
        <f>COUNT(E127:N127)</f>
        <v>0</v>
      </c>
      <c r="Q127" s="20">
        <f>IF(P127&lt;6,0,+SMALL((E127:N127),1))</f>
        <v>0</v>
      </c>
      <c r="R127" s="20">
        <f>IF(P127&lt;7,0,+SMALL((E127:N127),2))</f>
        <v>0</v>
      </c>
      <c r="S127" s="20">
        <f>IF(P127&lt;8,0,+SMALL((E127:N127),3))</f>
        <v>0</v>
      </c>
      <c r="T127" s="20">
        <f>IF(P127&lt;9,0,+SMALL((E127:N127),4))</f>
        <v>0</v>
      </c>
      <c r="U127" s="20">
        <f>O127-Q127-R127-S127-T127</f>
        <v>0</v>
      </c>
      <c r="V127" s="7">
        <f>RANK(U127,$U$6:$U$130,0)</f>
        <v>121</v>
      </c>
    </row>
    <row r="128" spans="1:22" s="11" customFormat="1">
      <c r="B128" s="129" t="s">
        <v>202</v>
      </c>
      <c r="C128" s="36"/>
      <c r="D128" s="76" t="s">
        <v>16</v>
      </c>
      <c r="E128" s="36"/>
      <c r="F128" s="36">
        <v>0</v>
      </c>
      <c r="G128" s="36"/>
      <c r="H128" s="36"/>
      <c r="I128" s="36"/>
      <c r="J128" s="36"/>
      <c r="K128" s="36"/>
      <c r="L128" s="36"/>
      <c r="M128" s="36"/>
      <c r="N128" s="36"/>
      <c r="O128" s="43">
        <f>SUM(E128:N128)</f>
        <v>0</v>
      </c>
      <c r="P128" s="49">
        <f>COUNT(E128:N128)</f>
        <v>1</v>
      </c>
      <c r="Q128" s="20">
        <f>IF(P128&lt;6,0,+SMALL((E128:N128),1))</f>
        <v>0</v>
      </c>
      <c r="R128" s="20">
        <f>IF(P128&lt;7,0,+SMALL((E128:N128),2))</f>
        <v>0</v>
      </c>
      <c r="S128" s="20">
        <f>IF(P128&lt;8,0,+SMALL((E128:N128),3))</f>
        <v>0</v>
      </c>
      <c r="T128" s="20">
        <f>IF(P128&lt;9,0,+SMALL((E128:N128),4))</f>
        <v>0</v>
      </c>
      <c r="U128" s="20">
        <f>O128-Q128-R128-S128-T128</f>
        <v>0</v>
      </c>
      <c r="V128" s="7">
        <f>RANK(U128,$U$6:$U$130,0)</f>
        <v>121</v>
      </c>
    </row>
    <row r="129" spans="2:22" s="11" customFormat="1">
      <c r="B129" s="129" t="s">
        <v>333</v>
      </c>
      <c r="C129" s="36"/>
      <c r="D129" s="119" t="s">
        <v>192</v>
      </c>
      <c r="E129" s="36"/>
      <c r="F129" s="36"/>
      <c r="G129" s="36"/>
      <c r="H129" s="36">
        <v>0</v>
      </c>
      <c r="I129" s="36"/>
      <c r="J129" s="36"/>
      <c r="K129" s="36"/>
      <c r="L129" s="36"/>
      <c r="M129" s="36"/>
      <c r="N129" s="36"/>
      <c r="O129" s="43">
        <f>SUM(E129:N129)</f>
        <v>0</v>
      </c>
      <c r="P129" s="49">
        <f>COUNT(E129:N129)</f>
        <v>1</v>
      </c>
      <c r="Q129" s="20">
        <f>IF(P129&lt;6,0,+SMALL((E129:N129),1))</f>
        <v>0</v>
      </c>
      <c r="R129" s="20">
        <f>IF(P129&lt;7,0,+SMALL((E129:N129),2))</f>
        <v>0</v>
      </c>
      <c r="S129" s="20">
        <f>IF(P129&lt;8,0,+SMALL((E129:N129),3))</f>
        <v>0</v>
      </c>
      <c r="T129" s="20">
        <f>IF(P129&lt;9,0,+SMALL((E129:N129),4))</f>
        <v>0</v>
      </c>
      <c r="U129" s="20">
        <f>O129-Q129-R129-S129-T129</f>
        <v>0</v>
      </c>
      <c r="V129" s="7">
        <f>RANK(U129,$U$6:$U$130,0)</f>
        <v>121</v>
      </c>
    </row>
    <row r="130" spans="2:22" s="11" customFormat="1">
      <c r="B130" s="129" t="s">
        <v>334</v>
      </c>
      <c r="C130" s="36"/>
      <c r="D130" s="119" t="s">
        <v>192</v>
      </c>
      <c r="E130" s="36"/>
      <c r="F130" s="36"/>
      <c r="G130" s="36"/>
      <c r="H130" s="36">
        <v>0</v>
      </c>
      <c r="I130" s="36"/>
      <c r="J130" s="36"/>
      <c r="K130" s="36"/>
      <c r="L130" s="36"/>
      <c r="M130" s="36"/>
      <c r="N130" s="36"/>
      <c r="O130" s="43">
        <f>SUM(E130:N130)</f>
        <v>0</v>
      </c>
      <c r="P130" s="49">
        <f>COUNT(E130:N130)</f>
        <v>1</v>
      </c>
      <c r="Q130" s="20">
        <f>IF(P130&lt;6,0,+SMALL((E130:N130),1))</f>
        <v>0</v>
      </c>
      <c r="R130" s="20">
        <f>IF(P130&lt;7,0,+SMALL((E130:N130),2))</f>
        <v>0</v>
      </c>
      <c r="S130" s="20">
        <f>IF(P130&lt;8,0,+SMALL((E130:N130),3))</f>
        <v>0</v>
      </c>
      <c r="T130" s="20">
        <f>IF(P130&lt;9,0,+SMALL((E130:N130),4))</f>
        <v>0</v>
      </c>
      <c r="U130" s="20">
        <f>O130-Q130-R130-S130-T130</f>
        <v>0</v>
      </c>
      <c r="V130" s="7">
        <f>RANK(U130,$U$6:$U$130,0)</f>
        <v>121</v>
      </c>
    </row>
    <row r="131" spans="2:22">
      <c r="B131" s="228"/>
      <c r="C131" s="228"/>
      <c r="D131" s="228"/>
      <c r="E131" s="25"/>
      <c r="F131" s="25"/>
      <c r="G131" s="25"/>
      <c r="H131" s="25"/>
      <c r="I131" s="25"/>
      <c r="J131" s="42"/>
      <c r="K131" s="25"/>
      <c r="L131" s="25"/>
      <c r="M131" s="25"/>
      <c r="N131" s="25"/>
    </row>
    <row r="133" spans="2:22">
      <c r="O133" s="25"/>
    </row>
  </sheetData>
  <sortState ref="B6:V130">
    <sortCondition ref="V6:V130"/>
  </sortState>
  <mergeCells count="24">
    <mergeCell ref="U4:U5"/>
    <mergeCell ref="V4:V5"/>
    <mergeCell ref="M4:M5"/>
    <mergeCell ref="N4:N5"/>
    <mergeCell ref="O4:O5"/>
    <mergeCell ref="Q4:Q5"/>
    <mergeCell ref="R4:R5"/>
    <mergeCell ref="T4:T5"/>
    <mergeCell ref="U2:V2"/>
    <mergeCell ref="B2:C2"/>
    <mergeCell ref="B131:D131"/>
    <mergeCell ref="B4:B5"/>
    <mergeCell ref="C4:C5"/>
    <mergeCell ref="D4:D5"/>
    <mergeCell ref="P4:P5"/>
    <mergeCell ref="E4:E5"/>
    <mergeCell ref="F4:F5"/>
    <mergeCell ref="G4:G5"/>
    <mergeCell ref="H4:H5"/>
    <mergeCell ref="I4:I5"/>
    <mergeCell ref="K4:K5"/>
    <mergeCell ref="L4:L5"/>
    <mergeCell ref="J4:J5"/>
    <mergeCell ref="S4:S5"/>
  </mergeCells>
  <conditionalFormatting sqref="V6:V130">
    <cfRule type="cellIs" dxfId="31" priority="41" operator="equal">
      <formula>3</formula>
    </cfRule>
    <cfRule type="cellIs" dxfId="30" priority="42" operator="equal">
      <formula>2</formula>
    </cfRule>
    <cfRule type="cellIs" dxfId="29" priority="43" operator="equal">
      <formula>1</formula>
    </cfRule>
    <cfRule type="cellIs" dxfId="28" priority="44" operator="between">
      <formula>1</formula>
      <formula>3</formula>
    </cfRule>
  </conditionalFormatting>
  <pageMargins left="0" right="0" top="0" bottom="0" header="0" footer="0"/>
  <pageSetup paperSize="9" scale="8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133"/>
  <sheetViews>
    <sheetView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4.4"/>
  <cols>
    <col min="1" max="1" width="3.5546875" style="11" customWidth="1"/>
    <col min="2" max="2" width="21.88671875" style="6" customWidth="1"/>
    <col min="3" max="3" width="4.44140625" style="9" customWidth="1"/>
    <col min="4" max="4" width="13.88671875" style="11" customWidth="1"/>
    <col min="5" max="14" width="6.109375" style="10" customWidth="1"/>
    <col min="15" max="15" width="4.44140625" style="10" customWidth="1"/>
    <col min="16" max="20" width="4.44140625" style="11" customWidth="1"/>
    <col min="21" max="21" width="7.88671875" style="11" customWidth="1"/>
    <col min="22" max="22" width="7" style="11" customWidth="1"/>
    <col min="23" max="23" width="2.6640625" style="11" customWidth="1"/>
    <col min="24" max="16384" width="11.44140625" style="11"/>
  </cols>
  <sheetData>
    <row r="1" spans="1:22" ht="15" thickBot="1"/>
    <row r="2" spans="1:22" ht="21.6" thickBot="1">
      <c r="B2" s="226" t="s">
        <v>216</v>
      </c>
      <c r="C2" s="227"/>
      <c r="D2" s="127">
        <v>2023</v>
      </c>
      <c r="G2" s="12"/>
      <c r="H2" s="12"/>
      <c r="U2" s="175" t="s">
        <v>60</v>
      </c>
      <c r="V2" s="177"/>
    </row>
    <row r="3" spans="1:22" ht="15" thickBot="1">
      <c r="B3" s="28"/>
      <c r="C3" s="28"/>
      <c r="D3" s="29"/>
      <c r="G3" s="12"/>
      <c r="H3" s="12"/>
      <c r="V3" s="16"/>
    </row>
    <row r="4" spans="1:22" ht="32.25" customHeight="1">
      <c r="B4" s="229" t="s">
        <v>63</v>
      </c>
      <c r="C4" s="231" t="s">
        <v>1</v>
      </c>
      <c r="D4" s="233" t="s">
        <v>0</v>
      </c>
      <c r="E4" s="237" t="s">
        <v>88</v>
      </c>
      <c r="F4" s="239" t="s">
        <v>90</v>
      </c>
      <c r="G4" s="241" t="s">
        <v>87</v>
      </c>
      <c r="H4" s="243" t="s">
        <v>117</v>
      </c>
      <c r="I4" s="245" t="s">
        <v>118</v>
      </c>
      <c r="J4" s="251" t="s">
        <v>92</v>
      </c>
      <c r="K4" s="247" t="s">
        <v>91</v>
      </c>
      <c r="L4" s="249" t="s">
        <v>205</v>
      </c>
      <c r="M4" s="257" t="s">
        <v>228</v>
      </c>
      <c r="N4" s="259"/>
      <c r="O4" s="233" t="s">
        <v>59</v>
      </c>
      <c r="P4" s="235" t="s">
        <v>51</v>
      </c>
      <c r="Q4" s="253" t="s">
        <v>62</v>
      </c>
      <c r="R4" s="253" t="s">
        <v>61</v>
      </c>
      <c r="S4" s="253" t="s">
        <v>208</v>
      </c>
      <c r="T4" s="253" t="s">
        <v>209</v>
      </c>
      <c r="U4" s="189" t="s">
        <v>210</v>
      </c>
      <c r="V4" s="255" t="s">
        <v>78</v>
      </c>
    </row>
    <row r="5" spans="1:22" ht="58.5" customHeight="1" thickBot="1">
      <c r="B5" s="230"/>
      <c r="C5" s="232"/>
      <c r="D5" s="234"/>
      <c r="E5" s="238"/>
      <c r="F5" s="240"/>
      <c r="G5" s="242"/>
      <c r="H5" s="244"/>
      <c r="I5" s="246"/>
      <c r="J5" s="252"/>
      <c r="K5" s="248"/>
      <c r="L5" s="250"/>
      <c r="M5" s="258"/>
      <c r="N5" s="260"/>
      <c r="O5" s="234"/>
      <c r="P5" s="236"/>
      <c r="Q5" s="254"/>
      <c r="R5" s="254"/>
      <c r="S5" s="254"/>
      <c r="T5" s="254"/>
      <c r="U5" s="190"/>
      <c r="V5" s="256"/>
    </row>
    <row r="6" spans="1:22">
      <c r="B6" s="129" t="s">
        <v>143</v>
      </c>
      <c r="C6" s="36"/>
      <c r="D6" s="78" t="s">
        <v>11</v>
      </c>
      <c r="E6" s="36">
        <v>30</v>
      </c>
      <c r="F6" s="36">
        <v>39</v>
      </c>
      <c r="G6" s="36">
        <v>33</v>
      </c>
      <c r="H6" s="36">
        <v>39</v>
      </c>
      <c r="I6" s="36">
        <v>37</v>
      </c>
      <c r="J6" s="36">
        <v>19</v>
      </c>
      <c r="K6" s="36">
        <v>26</v>
      </c>
      <c r="L6" s="36">
        <v>44</v>
      </c>
      <c r="M6" s="36">
        <v>32</v>
      </c>
      <c r="N6" s="36"/>
      <c r="O6" s="57">
        <f>SUM(E6:N6)</f>
        <v>299</v>
      </c>
      <c r="P6" s="58">
        <f>COUNT(E6:N6)</f>
        <v>9</v>
      </c>
      <c r="Q6" s="20">
        <f>IF(P6&lt;6,0,+SMALL((E6:N6),1))</f>
        <v>19</v>
      </c>
      <c r="R6" s="20">
        <f>IF(P6&lt;7,0,+SMALL((E6:N6),2))</f>
        <v>26</v>
      </c>
      <c r="S6" s="20">
        <f>IF(P6&lt;8,0,+SMALL((E6:N6),3))</f>
        <v>30</v>
      </c>
      <c r="T6" s="20">
        <f>IF(P6&lt;9,0,+SMALL((E6:N6),4))</f>
        <v>32</v>
      </c>
      <c r="U6" s="20">
        <f>O6-Q6-R6-S6-T6</f>
        <v>192</v>
      </c>
      <c r="V6" s="7">
        <f>RANK(U6,$U$6:$U$130,0)</f>
        <v>1</v>
      </c>
    </row>
    <row r="7" spans="1:22">
      <c r="B7" s="129" t="s">
        <v>24</v>
      </c>
      <c r="C7" s="36"/>
      <c r="D7" s="78" t="s">
        <v>11</v>
      </c>
      <c r="E7" s="36">
        <v>22</v>
      </c>
      <c r="F7" s="36">
        <v>34</v>
      </c>
      <c r="G7" s="36">
        <v>30</v>
      </c>
      <c r="H7" s="36">
        <v>32</v>
      </c>
      <c r="I7" s="36">
        <v>53</v>
      </c>
      <c r="J7" s="36">
        <v>35</v>
      </c>
      <c r="K7" s="36">
        <v>32</v>
      </c>
      <c r="L7" s="36">
        <v>35</v>
      </c>
      <c r="M7" s="36">
        <v>24</v>
      </c>
      <c r="N7" s="36"/>
      <c r="O7" s="57">
        <f>SUM(E7:N7)</f>
        <v>297</v>
      </c>
      <c r="P7" s="58">
        <f>COUNT(E7:N7)</f>
        <v>9</v>
      </c>
      <c r="Q7" s="20">
        <f>IF(P7&lt;6,0,+SMALL((E7:N7),1))</f>
        <v>22</v>
      </c>
      <c r="R7" s="20">
        <f>IF(P7&lt;7,0,+SMALL((E7:N7),2))</f>
        <v>24</v>
      </c>
      <c r="S7" s="20">
        <f>IF(P7&lt;8,0,+SMALL((E7:N7),3))</f>
        <v>30</v>
      </c>
      <c r="T7" s="20">
        <f>IF(P7&lt;9,0,+SMALL((E7:N7),4))</f>
        <v>32</v>
      </c>
      <c r="U7" s="20">
        <f>O7-Q7-R7-S7-T7</f>
        <v>189</v>
      </c>
      <c r="V7" s="7">
        <f>RANK(U7,$U$6:$U$130,0)</f>
        <v>2</v>
      </c>
    </row>
    <row r="8" spans="1:22">
      <c r="B8" s="129" t="s">
        <v>41</v>
      </c>
      <c r="C8" s="36"/>
      <c r="D8" s="45" t="s">
        <v>8</v>
      </c>
      <c r="E8" s="36">
        <v>42</v>
      </c>
      <c r="F8" s="36">
        <v>33</v>
      </c>
      <c r="G8" s="36">
        <v>35</v>
      </c>
      <c r="H8" s="36">
        <v>34</v>
      </c>
      <c r="I8" s="36">
        <v>36</v>
      </c>
      <c r="J8" s="36">
        <v>36</v>
      </c>
      <c r="K8" s="36">
        <v>21</v>
      </c>
      <c r="L8" s="36">
        <v>39</v>
      </c>
      <c r="M8" s="36">
        <v>19</v>
      </c>
      <c r="N8" s="36"/>
      <c r="O8" s="57">
        <f>SUM(E8:N8)</f>
        <v>295</v>
      </c>
      <c r="P8" s="58">
        <f>COUNT(E8:N8)</f>
        <v>9</v>
      </c>
      <c r="Q8" s="20">
        <f>IF(P8&lt;6,0,+SMALL((E8:N8),1))</f>
        <v>19</v>
      </c>
      <c r="R8" s="20">
        <f>IF(P8&lt;7,0,+SMALL((E8:N8),2))</f>
        <v>21</v>
      </c>
      <c r="S8" s="20">
        <f>IF(P8&lt;8,0,+SMALL((E8:N8),3))</f>
        <v>33</v>
      </c>
      <c r="T8" s="20">
        <f>IF(P8&lt;9,0,+SMALL((E8:N8),4))</f>
        <v>34</v>
      </c>
      <c r="U8" s="20">
        <f>O8-Q8-R8-S8-T8</f>
        <v>188</v>
      </c>
      <c r="V8" s="7">
        <f>RANK(U8,$U$6:$U$130,0)</f>
        <v>3</v>
      </c>
    </row>
    <row r="9" spans="1:22">
      <c r="B9" s="129" t="s">
        <v>248</v>
      </c>
      <c r="C9" s="36"/>
      <c r="D9" s="46" t="s">
        <v>22</v>
      </c>
      <c r="E9" s="36">
        <v>37</v>
      </c>
      <c r="F9" s="36">
        <v>34</v>
      </c>
      <c r="G9" s="36"/>
      <c r="H9" s="36">
        <v>36</v>
      </c>
      <c r="I9" s="36"/>
      <c r="J9" s="36">
        <v>32</v>
      </c>
      <c r="K9" s="36"/>
      <c r="L9" s="36">
        <v>31</v>
      </c>
      <c r="M9" s="36">
        <v>38</v>
      </c>
      <c r="N9" s="36"/>
      <c r="O9" s="57">
        <f>SUM(E9:N9)</f>
        <v>208</v>
      </c>
      <c r="P9" s="58">
        <f>COUNT(E9:N9)</f>
        <v>6</v>
      </c>
      <c r="Q9" s="20">
        <f>IF(P9&lt;6,0,+SMALL((E9:N9),1))</f>
        <v>31</v>
      </c>
      <c r="R9" s="20">
        <f>IF(P9&lt;7,0,+SMALL((E9:N9),2))</f>
        <v>0</v>
      </c>
      <c r="S9" s="20">
        <f>IF(P9&lt;8,0,+SMALL((E9:N9),3))</f>
        <v>0</v>
      </c>
      <c r="T9" s="20">
        <f>IF(P9&lt;9,0,+SMALL((E9:N9),4))</f>
        <v>0</v>
      </c>
      <c r="U9" s="20">
        <f>O9-Q9-R9-S9-T9</f>
        <v>177</v>
      </c>
      <c r="V9" s="7">
        <f>RANK(U9,$U$6:$U$130,0)</f>
        <v>4</v>
      </c>
    </row>
    <row r="10" spans="1:22">
      <c r="B10" s="129" t="s">
        <v>15</v>
      </c>
      <c r="C10" s="36"/>
      <c r="D10" s="44" t="s">
        <v>5</v>
      </c>
      <c r="E10" s="36">
        <v>34</v>
      </c>
      <c r="F10" s="36">
        <v>28</v>
      </c>
      <c r="G10" s="36">
        <v>32</v>
      </c>
      <c r="H10" s="36">
        <v>33</v>
      </c>
      <c r="I10" s="36">
        <v>29</v>
      </c>
      <c r="J10" s="36">
        <v>29</v>
      </c>
      <c r="K10" s="36">
        <v>40</v>
      </c>
      <c r="L10" s="36">
        <v>32</v>
      </c>
      <c r="M10" s="36">
        <v>35</v>
      </c>
      <c r="N10" s="36"/>
      <c r="O10" s="57">
        <f>SUM(E10:N10)</f>
        <v>292</v>
      </c>
      <c r="P10" s="58">
        <f>COUNT(E10:N10)</f>
        <v>9</v>
      </c>
      <c r="Q10" s="20">
        <f>IF(P10&lt;6,0,+SMALL((E10:N10),1))</f>
        <v>28</v>
      </c>
      <c r="R10" s="20">
        <f>IF(P10&lt;7,0,+SMALL((E10:N10),2))</f>
        <v>29</v>
      </c>
      <c r="S10" s="20">
        <f>IF(P10&lt;8,0,+SMALL((E10:N10),3))</f>
        <v>29</v>
      </c>
      <c r="T10" s="20">
        <f>IF(P10&lt;9,0,+SMALL((E10:N10),4))</f>
        <v>32</v>
      </c>
      <c r="U10" s="20">
        <f>O10-Q10-R10-S10-T10</f>
        <v>174</v>
      </c>
      <c r="V10" s="7">
        <f>RANK(U10,$U$6:$U$130,0)</f>
        <v>5</v>
      </c>
    </row>
    <row r="11" spans="1:22">
      <c r="A11" s="60"/>
      <c r="B11" s="129" t="s">
        <v>139</v>
      </c>
      <c r="C11" s="36"/>
      <c r="D11" s="47" t="s">
        <v>50</v>
      </c>
      <c r="E11" s="36">
        <v>31</v>
      </c>
      <c r="F11" s="36">
        <v>34</v>
      </c>
      <c r="G11" s="36">
        <v>29</v>
      </c>
      <c r="H11" s="36">
        <v>19</v>
      </c>
      <c r="I11" s="36">
        <v>37</v>
      </c>
      <c r="J11" s="36">
        <v>22</v>
      </c>
      <c r="K11" s="36">
        <v>37</v>
      </c>
      <c r="L11" s="36">
        <v>35</v>
      </c>
      <c r="M11" s="36">
        <v>21</v>
      </c>
      <c r="N11" s="36"/>
      <c r="O11" s="57">
        <f>SUM(E11:N11)</f>
        <v>265</v>
      </c>
      <c r="P11" s="58">
        <f>COUNT(E11:N11)</f>
        <v>9</v>
      </c>
      <c r="Q11" s="20">
        <f>IF(P11&lt;6,0,+SMALL((E11:N11),1))</f>
        <v>19</v>
      </c>
      <c r="R11" s="20">
        <f>IF(P11&lt;7,0,+SMALL((E11:N11),2))</f>
        <v>21</v>
      </c>
      <c r="S11" s="20">
        <f>IF(P11&lt;8,0,+SMALL((E11:N11),3))</f>
        <v>22</v>
      </c>
      <c r="T11" s="20">
        <f>IF(P11&lt;9,0,+SMALL((E11:N11),4))</f>
        <v>29</v>
      </c>
      <c r="U11" s="20">
        <f>O11-Q11-R11-S11-T11</f>
        <v>174</v>
      </c>
      <c r="V11" s="7">
        <f>RANK(U11,$U$6:$U$130,0)</f>
        <v>5</v>
      </c>
    </row>
    <row r="12" spans="1:22">
      <c r="A12" s="60"/>
      <c r="B12" s="129" t="s">
        <v>275</v>
      </c>
      <c r="C12" s="36"/>
      <c r="D12" s="45" t="s">
        <v>8</v>
      </c>
      <c r="E12" s="36">
        <v>32</v>
      </c>
      <c r="F12" s="36">
        <v>28</v>
      </c>
      <c r="G12" s="36">
        <v>38</v>
      </c>
      <c r="H12" s="36">
        <v>30</v>
      </c>
      <c r="I12" s="36"/>
      <c r="J12" s="36">
        <v>32</v>
      </c>
      <c r="K12" s="36">
        <v>36</v>
      </c>
      <c r="L12" s="36">
        <v>36</v>
      </c>
      <c r="M12" s="36">
        <v>32</v>
      </c>
      <c r="N12" s="36"/>
      <c r="O12" s="57">
        <f>SUM(E12:N12)</f>
        <v>264</v>
      </c>
      <c r="P12" s="58">
        <f>COUNT(E12:N12)</f>
        <v>8</v>
      </c>
      <c r="Q12" s="20">
        <f>IF(P12&lt;6,0,+SMALL((E12:N12),1))</f>
        <v>28</v>
      </c>
      <c r="R12" s="20">
        <f>IF(P12&lt;7,0,+SMALL((E12:N12),2))</f>
        <v>30</v>
      </c>
      <c r="S12" s="20">
        <f>IF(P12&lt;8,0,+SMALL((E12:N12),3))</f>
        <v>32</v>
      </c>
      <c r="T12" s="20">
        <f>IF(P12&lt;9,0,+SMALL((E12:N12),4))</f>
        <v>0</v>
      </c>
      <c r="U12" s="20">
        <f>O12-Q12-R12-S12-T12</f>
        <v>174</v>
      </c>
      <c r="V12" s="7">
        <f>RANK(U12,$U$6:$U$130,0)</f>
        <v>5</v>
      </c>
    </row>
    <row r="13" spans="1:22">
      <c r="A13" s="60"/>
      <c r="B13" s="129" t="s">
        <v>38</v>
      </c>
      <c r="C13" s="36"/>
      <c r="D13" s="45" t="s">
        <v>8</v>
      </c>
      <c r="E13" s="36">
        <v>30</v>
      </c>
      <c r="F13" s="36">
        <v>27</v>
      </c>
      <c r="G13" s="36">
        <v>37</v>
      </c>
      <c r="H13" s="36">
        <v>32</v>
      </c>
      <c r="I13" s="36">
        <v>39</v>
      </c>
      <c r="J13" s="36">
        <v>34</v>
      </c>
      <c r="K13" s="36">
        <v>31</v>
      </c>
      <c r="L13" s="36">
        <v>31</v>
      </c>
      <c r="M13" s="36">
        <v>23</v>
      </c>
      <c r="N13" s="36"/>
      <c r="O13" s="57">
        <f>SUM(E13:N13)</f>
        <v>284</v>
      </c>
      <c r="P13" s="58">
        <f>COUNT(E13:N13)</f>
        <v>9</v>
      </c>
      <c r="Q13" s="20">
        <f>IF(P13&lt;6,0,+SMALL((E13:N13),1))</f>
        <v>23</v>
      </c>
      <c r="R13" s="20">
        <f>IF(P13&lt;7,0,+SMALL((E13:N13),2))</f>
        <v>27</v>
      </c>
      <c r="S13" s="20">
        <f>IF(P13&lt;8,0,+SMALL((E13:N13),3))</f>
        <v>30</v>
      </c>
      <c r="T13" s="20">
        <f>IF(P13&lt;9,0,+SMALL((E13:N13),4))</f>
        <v>31</v>
      </c>
      <c r="U13" s="20">
        <f>O13-Q13-R13-S13-T13</f>
        <v>173</v>
      </c>
      <c r="V13" s="7">
        <f>RANK(U13,$U$6:$U$130,0)</f>
        <v>8</v>
      </c>
    </row>
    <row r="14" spans="1:22">
      <c r="A14" s="60"/>
      <c r="B14" s="129" t="s">
        <v>288</v>
      </c>
      <c r="C14" s="36"/>
      <c r="D14" s="76" t="s">
        <v>16</v>
      </c>
      <c r="E14" s="36"/>
      <c r="F14" s="36">
        <v>29</v>
      </c>
      <c r="G14" s="36">
        <v>30</v>
      </c>
      <c r="H14" s="36">
        <v>36</v>
      </c>
      <c r="I14" s="36">
        <v>36</v>
      </c>
      <c r="J14" s="36">
        <v>21</v>
      </c>
      <c r="K14" s="36"/>
      <c r="L14" s="36">
        <v>40</v>
      </c>
      <c r="M14" s="36">
        <v>29</v>
      </c>
      <c r="N14" s="36"/>
      <c r="O14" s="57">
        <f>SUM(E14:N14)</f>
        <v>221</v>
      </c>
      <c r="P14" s="58">
        <f>COUNT(E14:N14)</f>
        <v>7</v>
      </c>
      <c r="Q14" s="20">
        <f>IF(P14&lt;6,0,+SMALL((E14:N14),1))</f>
        <v>21</v>
      </c>
      <c r="R14" s="20">
        <f>IF(P14&lt;7,0,+SMALL((E14:N14),2))</f>
        <v>29</v>
      </c>
      <c r="S14" s="20">
        <f>IF(P14&lt;8,0,+SMALL((E14:N14),3))</f>
        <v>0</v>
      </c>
      <c r="T14" s="20">
        <f>IF(P14&lt;9,0,+SMALL((E14:N14),4))</f>
        <v>0</v>
      </c>
      <c r="U14" s="20">
        <f>O14-Q14-R14-S14-T14</f>
        <v>171</v>
      </c>
      <c r="V14" s="7">
        <f>RANK(U14,$U$6:$U$130,0)</f>
        <v>9</v>
      </c>
    </row>
    <row r="15" spans="1:22">
      <c r="A15" s="60"/>
      <c r="B15" s="129" t="s">
        <v>245</v>
      </c>
      <c r="C15" s="36"/>
      <c r="D15" s="46" t="s">
        <v>22</v>
      </c>
      <c r="E15" s="36">
        <v>37</v>
      </c>
      <c r="F15" s="36">
        <v>30</v>
      </c>
      <c r="G15" s="36"/>
      <c r="H15" s="36">
        <v>33</v>
      </c>
      <c r="I15" s="36"/>
      <c r="J15" s="36">
        <v>25</v>
      </c>
      <c r="K15" s="36"/>
      <c r="L15" s="36">
        <v>35</v>
      </c>
      <c r="M15" s="36">
        <v>36</v>
      </c>
      <c r="N15" s="36"/>
      <c r="O15" s="57">
        <f>SUM(E15:N15)</f>
        <v>196</v>
      </c>
      <c r="P15" s="58">
        <f>COUNT(E15:N15)</f>
        <v>6</v>
      </c>
      <c r="Q15" s="20">
        <f>IF(P15&lt;6,0,+SMALL((E15:N15),1))</f>
        <v>25</v>
      </c>
      <c r="R15" s="20">
        <f>IF(P15&lt;7,0,+SMALL((E15:N15),2))</f>
        <v>0</v>
      </c>
      <c r="S15" s="20">
        <f>IF(P15&lt;8,0,+SMALL((E15:N15),3))</f>
        <v>0</v>
      </c>
      <c r="T15" s="20">
        <f>IF(P15&lt;9,0,+SMALL((E15:N15),4))</f>
        <v>0</v>
      </c>
      <c r="U15" s="20">
        <f>O15-Q15-R15-S15-T15</f>
        <v>171</v>
      </c>
      <c r="V15" s="7">
        <f>RANK(U15,$U$6:$U$130,0)</f>
        <v>9</v>
      </c>
    </row>
    <row r="16" spans="1:22">
      <c r="A16" s="60"/>
      <c r="B16" s="129" t="s">
        <v>274</v>
      </c>
      <c r="C16" s="36"/>
      <c r="D16" s="47" t="s">
        <v>50</v>
      </c>
      <c r="E16" s="36">
        <v>39</v>
      </c>
      <c r="F16" s="36"/>
      <c r="G16" s="36">
        <v>30</v>
      </c>
      <c r="H16" s="36">
        <v>28</v>
      </c>
      <c r="I16" s="36"/>
      <c r="J16" s="36">
        <v>28</v>
      </c>
      <c r="K16" s="36">
        <v>41</v>
      </c>
      <c r="L16" s="36"/>
      <c r="M16" s="36">
        <v>33</v>
      </c>
      <c r="N16" s="36"/>
      <c r="O16" s="57">
        <f>SUM(E16:N16)</f>
        <v>199</v>
      </c>
      <c r="P16" s="58">
        <f>COUNT(E16:N16)</f>
        <v>6</v>
      </c>
      <c r="Q16" s="20">
        <f>IF(P16&lt;6,0,+SMALL((E16:N16),1))</f>
        <v>28</v>
      </c>
      <c r="R16" s="20">
        <f>IF(P16&lt;7,0,+SMALL((E16:N16),2))</f>
        <v>0</v>
      </c>
      <c r="S16" s="20">
        <f>IF(P16&lt;8,0,+SMALL((E16:N16),3))</f>
        <v>0</v>
      </c>
      <c r="T16" s="20">
        <f>IF(P16&lt;9,0,+SMALL((E16:N16),4))</f>
        <v>0</v>
      </c>
      <c r="U16" s="20">
        <f>O16-Q16-R16-S16-T16</f>
        <v>171</v>
      </c>
      <c r="V16" s="7">
        <f>RANK(U16,$U$6:$U$130,0)</f>
        <v>9</v>
      </c>
    </row>
    <row r="17" spans="1:22">
      <c r="A17" s="60"/>
      <c r="B17" s="129" t="s">
        <v>155</v>
      </c>
      <c r="C17" s="36"/>
      <c r="D17" s="44" t="s">
        <v>48</v>
      </c>
      <c r="E17" s="36">
        <v>36</v>
      </c>
      <c r="F17" s="36"/>
      <c r="G17" s="36">
        <v>33</v>
      </c>
      <c r="H17" s="36">
        <v>33</v>
      </c>
      <c r="I17" s="36"/>
      <c r="J17" s="36"/>
      <c r="K17" s="36"/>
      <c r="L17" s="36">
        <v>37</v>
      </c>
      <c r="M17" s="36">
        <v>31</v>
      </c>
      <c r="N17" s="36"/>
      <c r="O17" s="57">
        <f>SUM(E17:N17)</f>
        <v>170</v>
      </c>
      <c r="P17" s="58">
        <f>COUNT(E17:N17)</f>
        <v>5</v>
      </c>
      <c r="Q17" s="20">
        <f>IF(P17&lt;6,0,+SMALL((E17:N17),1))</f>
        <v>0</v>
      </c>
      <c r="R17" s="20">
        <f>IF(P17&lt;7,0,+SMALL((E17:N17),2))</f>
        <v>0</v>
      </c>
      <c r="S17" s="20">
        <f>IF(P17&lt;8,0,+SMALL((E17:N17),3))</f>
        <v>0</v>
      </c>
      <c r="T17" s="20">
        <f>IF(P17&lt;9,0,+SMALL((E17:N17),4))</f>
        <v>0</v>
      </c>
      <c r="U17" s="20">
        <f>O17-Q17-R17-S17-T17</f>
        <v>170</v>
      </c>
      <c r="V17" s="7">
        <f>RANK(U17,$U$6:$U$130,0)</f>
        <v>12</v>
      </c>
    </row>
    <row r="18" spans="1:22">
      <c r="B18" s="129" t="s">
        <v>101</v>
      </c>
      <c r="C18" s="36"/>
      <c r="D18" s="46" t="s">
        <v>22</v>
      </c>
      <c r="E18" s="36">
        <v>37</v>
      </c>
      <c r="F18" s="36">
        <v>35</v>
      </c>
      <c r="G18" s="36">
        <v>30</v>
      </c>
      <c r="H18" s="36"/>
      <c r="I18" s="36">
        <v>34</v>
      </c>
      <c r="J18" s="36"/>
      <c r="K18" s="36"/>
      <c r="L18" s="36">
        <v>33</v>
      </c>
      <c r="M18" s="36">
        <v>30</v>
      </c>
      <c r="N18" s="36"/>
      <c r="O18" s="57">
        <f>SUM(E18:N18)</f>
        <v>199</v>
      </c>
      <c r="P18" s="58">
        <f>COUNT(E18:N18)</f>
        <v>6</v>
      </c>
      <c r="Q18" s="20">
        <f>IF(P18&lt;6,0,+SMALL((E18:N18),1))</f>
        <v>30</v>
      </c>
      <c r="R18" s="20">
        <f>IF(P18&lt;7,0,+SMALL((E18:N18),2))</f>
        <v>0</v>
      </c>
      <c r="S18" s="20">
        <f>IF(P18&lt;8,0,+SMALL((E18:N18),3))</f>
        <v>0</v>
      </c>
      <c r="T18" s="20">
        <f>IF(P18&lt;9,0,+SMALL((E18:N18),4))</f>
        <v>0</v>
      </c>
      <c r="U18" s="20">
        <f>O18-Q18-R18-S18-T18</f>
        <v>169</v>
      </c>
      <c r="V18" s="7">
        <f>RANK(U18,$U$6:$U$130,0)</f>
        <v>13</v>
      </c>
    </row>
    <row r="19" spans="1:22">
      <c r="B19" s="129" t="s">
        <v>246</v>
      </c>
      <c r="C19" s="36"/>
      <c r="D19" s="46" t="s">
        <v>22</v>
      </c>
      <c r="E19" s="36">
        <v>39</v>
      </c>
      <c r="F19" s="36">
        <v>33</v>
      </c>
      <c r="G19" s="36">
        <v>31</v>
      </c>
      <c r="H19" s="36">
        <v>31</v>
      </c>
      <c r="I19" s="36">
        <v>34</v>
      </c>
      <c r="J19" s="36">
        <v>28</v>
      </c>
      <c r="K19" s="36"/>
      <c r="L19" s="36">
        <v>0</v>
      </c>
      <c r="M19" s="36">
        <v>28</v>
      </c>
      <c r="N19" s="36"/>
      <c r="O19" s="57">
        <f>SUM(E19:N19)</f>
        <v>224</v>
      </c>
      <c r="P19" s="58">
        <f>COUNT(E19:N19)</f>
        <v>8</v>
      </c>
      <c r="Q19" s="20">
        <f>IF(P19&lt;6,0,+SMALL((E19:N19),1))</f>
        <v>0</v>
      </c>
      <c r="R19" s="20">
        <f>IF(P19&lt;7,0,+SMALL((E19:N19),2))</f>
        <v>28</v>
      </c>
      <c r="S19" s="20">
        <f>IF(P19&lt;8,0,+SMALL((E19:N19),3))</f>
        <v>28</v>
      </c>
      <c r="T19" s="20">
        <f>IF(P19&lt;9,0,+SMALL((E19:N19),4))</f>
        <v>0</v>
      </c>
      <c r="U19" s="20">
        <f>O19-Q19-R19-S19-T19</f>
        <v>168</v>
      </c>
      <c r="V19" s="7">
        <f>RANK(U19,$U$6:$U$130,0)</f>
        <v>14</v>
      </c>
    </row>
    <row r="20" spans="1:22">
      <c r="B20" s="129" t="s">
        <v>278</v>
      </c>
      <c r="C20" s="36"/>
      <c r="D20" s="86" t="s">
        <v>181</v>
      </c>
      <c r="E20" s="36">
        <v>29</v>
      </c>
      <c r="F20" s="36"/>
      <c r="G20" s="36">
        <v>15</v>
      </c>
      <c r="H20" s="36">
        <v>36</v>
      </c>
      <c r="I20" s="36"/>
      <c r="J20" s="161">
        <v>37</v>
      </c>
      <c r="K20" s="161">
        <v>31</v>
      </c>
      <c r="L20" s="161">
        <v>29</v>
      </c>
      <c r="M20" s="161">
        <v>33</v>
      </c>
      <c r="N20" s="36"/>
      <c r="O20" s="57">
        <f>SUM(E20:N20)</f>
        <v>210</v>
      </c>
      <c r="P20" s="58">
        <f>COUNT(E20:N20)</f>
        <v>7</v>
      </c>
      <c r="Q20" s="20">
        <f>IF(P20&lt;6,0,+SMALL((E20:N20),1))</f>
        <v>15</v>
      </c>
      <c r="R20" s="20">
        <f>IF(P20&lt;7,0,+SMALL((E20:N20),2))</f>
        <v>29</v>
      </c>
      <c r="S20" s="20">
        <f>IF(P20&lt;8,0,+SMALL((E20:N20),3))</f>
        <v>0</v>
      </c>
      <c r="T20" s="20">
        <f>IF(P20&lt;9,0,+SMALL((E20:N20),4))</f>
        <v>0</v>
      </c>
      <c r="U20" s="20">
        <f>O20-Q20-R20-S20-T20</f>
        <v>166</v>
      </c>
      <c r="V20" s="7">
        <f>RANK(U20,$U$6:$U$130,0)</f>
        <v>15</v>
      </c>
    </row>
    <row r="21" spans="1:22">
      <c r="B21" s="129" t="s">
        <v>33</v>
      </c>
      <c r="C21" s="36"/>
      <c r="D21" s="75" t="s">
        <v>109</v>
      </c>
      <c r="E21" s="36">
        <v>30</v>
      </c>
      <c r="F21" s="36">
        <v>42</v>
      </c>
      <c r="G21" s="36"/>
      <c r="H21" s="36"/>
      <c r="I21" s="36">
        <v>38</v>
      </c>
      <c r="J21" s="36">
        <v>26</v>
      </c>
      <c r="K21" s="36"/>
      <c r="L21" s="36">
        <v>29</v>
      </c>
      <c r="M21" s="36">
        <v>27</v>
      </c>
      <c r="N21" s="36"/>
      <c r="O21" s="57">
        <f>SUM(E21:N21)</f>
        <v>192</v>
      </c>
      <c r="P21" s="58">
        <f>COUNT(E21:N21)</f>
        <v>6</v>
      </c>
      <c r="Q21" s="20">
        <f>IF(P21&lt;6,0,+SMALL((E21:N21),1))</f>
        <v>26</v>
      </c>
      <c r="R21" s="20">
        <f>IF(P21&lt;7,0,+SMALL((E21:N21),2))</f>
        <v>0</v>
      </c>
      <c r="S21" s="20">
        <f>IF(P21&lt;8,0,+SMALL((E21:N21),3))</f>
        <v>0</v>
      </c>
      <c r="T21" s="20">
        <f>IF(P21&lt;9,0,+SMALL((E21:N21),4))</f>
        <v>0</v>
      </c>
      <c r="U21" s="20">
        <f>O21-Q21-R21-S21-T21</f>
        <v>166</v>
      </c>
      <c r="V21" s="7">
        <f>RANK(U21,$U$6:$U$130,0)</f>
        <v>15</v>
      </c>
    </row>
    <row r="22" spans="1:22">
      <c r="B22" s="129" t="s">
        <v>134</v>
      </c>
      <c r="C22" s="36"/>
      <c r="D22" s="46" t="s">
        <v>22</v>
      </c>
      <c r="E22" s="36">
        <v>30</v>
      </c>
      <c r="F22" s="36">
        <v>33</v>
      </c>
      <c r="G22" s="36"/>
      <c r="H22" s="36">
        <v>29</v>
      </c>
      <c r="I22" s="36">
        <v>34</v>
      </c>
      <c r="J22" s="36">
        <v>39</v>
      </c>
      <c r="K22" s="36"/>
      <c r="L22" s="36">
        <v>29</v>
      </c>
      <c r="M22" s="36"/>
      <c r="N22" s="36"/>
      <c r="O22" s="57">
        <f>SUM(E22:N22)</f>
        <v>194</v>
      </c>
      <c r="P22" s="58">
        <f>COUNT(E22:N22)</f>
        <v>6</v>
      </c>
      <c r="Q22" s="20">
        <f>IF(P22&lt;6,0,+SMALL((E22:N22),1))</f>
        <v>29</v>
      </c>
      <c r="R22" s="20">
        <f>IF(P22&lt;7,0,+SMALL((E22:N22),2))</f>
        <v>0</v>
      </c>
      <c r="S22" s="20">
        <f>IF(P22&lt;8,0,+SMALL((E22:N22),3))</f>
        <v>0</v>
      </c>
      <c r="T22" s="20">
        <f>IF(P22&lt;9,0,+SMALL((E22:N22),4))</f>
        <v>0</v>
      </c>
      <c r="U22" s="20">
        <f>O22-Q22-R22-S22-T22</f>
        <v>165</v>
      </c>
      <c r="V22" s="7">
        <f>RANK(U22,$U$6:$U$130,0)</f>
        <v>17</v>
      </c>
    </row>
    <row r="23" spans="1:22">
      <c r="B23" s="129" t="s">
        <v>21</v>
      </c>
      <c r="C23" s="36"/>
      <c r="D23" s="46" t="s">
        <v>22</v>
      </c>
      <c r="E23" s="36">
        <v>34</v>
      </c>
      <c r="F23" s="36">
        <v>30</v>
      </c>
      <c r="G23" s="36">
        <v>21</v>
      </c>
      <c r="H23" s="36"/>
      <c r="I23" s="36">
        <v>37</v>
      </c>
      <c r="J23" s="36"/>
      <c r="K23" s="36">
        <v>31</v>
      </c>
      <c r="L23" s="36">
        <v>29</v>
      </c>
      <c r="M23" s="36">
        <v>32</v>
      </c>
      <c r="N23" s="36"/>
      <c r="O23" s="57">
        <f>SUM(E23:N23)</f>
        <v>214</v>
      </c>
      <c r="P23" s="58">
        <f>COUNT(E23:N23)</f>
        <v>7</v>
      </c>
      <c r="Q23" s="20">
        <f>IF(P23&lt;6,0,+SMALL((E23:N23),1))</f>
        <v>21</v>
      </c>
      <c r="R23" s="20">
        <f>IF(P23&lt;7,0,+SMALL((E23:N23),2))</f>
        <v>29</v>
      </c>
      <c r="S23" s="20">
        <f>IF(P23&lt;8,0,+SMALL((E23:N23),3))</f>
        <v>0</v>
      </c>
      <c r="T23" s="20">
        <f>IF(P23&lt;9,0,+SMALL((E23:N23),4))</f>
        <v>0</v>
      </c>
      <c r="U23" s="20">
        <f>O23-Q23-R23-S23-T23</f>
        <v>164</v>
      </c>
      <c r="V23" s="7">
        <f>RANK(U23,$U$6:$U$130,0)</f>
        <v>18</v>
      </c>
    </row>
    <row r="24" spans="1:22">
      <c r="B24" s="129" t="s">
        <v>4</v>
      </c>
      <c r="C24" s="36"/>
      <c r="D24" s="44" t="s">
        <v>5</v>
      </c>
      <c r="E24" s="36">
        <v>35</v>
      </c>
      <c r="F24" s="36">
        <v>28</v>
      </c>
      <c r="G24" s="36">
        <v>30</v>
      </c>
      <c r="H24" s="36">
        <v>30</v>
      </c>
      <c r="I24" s="36">
        <v>38</v>
      </c>
      <c r="J24" s="36"/>
      <c r="K24" s="36">
        <v>30</v>
      </c>
      <c r="L24" s="36">
        <v>30</v>
      </c>
      <c r="M24" s="36">
        <v>28</v>
      </c>
      <c r="N24" s="36"/>
      <c r="O24" s="57">
        <f>SUM(E24:N24)</f>
        <v>249</v>
      </c>
      <c r="P24" s="58">
        <f>COUNT(E24:N24)</f>
        <v>8</v>
      </c>
      <c r="Q24" s="20">
        <f>IF(P24&lt;6,0,+SMALL((E24:N24),1))</f>
        <v>28</v>
      </c>
      <c r="R24" s="20">
        <f>IF(P24&lt;7,0,+SMALL((E24:N24),2))</f>
        <v>28</v>
      </c>
      <c r="S24" s="20">
        <f>IF(P24&lt;8,0,+SMALL((E24:N24),3))</f>
        <v>30</v>
      </c>
      <c r="T24" s="20">
        <f>IF(P24&lt;9,0,+SMALL((E24:N24),4))</f>
        <v>0</v>
      </c>
      <c r="U24" s="20">
        <f>O24-Q24-R24-S24-T24</f>
        <v>163</v>
      </c>
      <c r="V24" s="7">
        <f>RANK(U24,$U$6:$U$130,0)</f>
        <v>19</v>
      </c>
    </row>
    <row r="25" spans="1:22">
      <c r="B25" s="129" t="s">
        <v>72</v>
      </c>
      <c r="C25" s="36"/>
      <c r="D25" s="47" t="s">
        <v>50</v>
      </c>
      <c r="E25" s="36">
        <v>41</v>
      </c>
      <c r="F25" s="36">
        <v>24</v>
      </c>
      <c r="G25" s="36"/>
      <c r="H25" s="36">
        <v>28</v>
      </c>
      <c r="I25" s="36">
        <v>35</v>
      </c>
      <c r="J25" s="36">
        <v>0</v>
      </c>
      <c r="K25" s="36">
        <v>35</v>
      </c>
      <c r="L25" s="36"/>
      <c r="M25" s="36">
        <v>24</v>
      </c>
      <c r="N25" s="36"/>
      <c r="O25" s="57">
        <f>SUM(E25:N25)</f>
        <v>187</v>
      </c>
      <c r="P25" s="58">
        <f>COUNT(E25:N25)</f>
        <v>7</v>
      </c>
      <c r="Q25" s="20">
        <f>IF(P25&lt;6,0,+SMALL((E25:N25),1))</f>
        <v>0</v>
      </c>
      <c r="R25" s="20">
        <f>IF(P25&lt;7,0,+SMALL((E25:N25),2))</f>
        <v>24</v>
      </c>
      <c r="S25" s="20">
        <f>IF(P25&lt;8,0,+SMALL((E25:N25),3))</f>
        <v>0</v>
      </c>
      <c r="T25" s="20">
        <f>IF(P25&lt;9,0,+SMALL((E25:N25),4))</f>
        <v>0</v>
      </c>
      <c r="U25" s="20">
        <f>O25-Q25-R25-S25-T25</f>
        <v>163</v>
      </c>
      <c r="V25" s="7">
        <f>RANK(U25,$U$6:$U$130,0)</f>
        <v>19</v>
      </c>
    </row>
    <row r="26" spans="1:22">
      <c r="B26" s="129" t="s">
        <v>270</v>
      </c>
      <c r="C26" s="36"/>
      <c r="D26" s="44" t="s">
        <v>48</v>
      </c>
      <c r="E26" s="36">
        <v>37</v>
      </c>
      <c r="F26" s="36"/>
      <c r="G26" s="36">
        <v>29</v>
      </c>
      <c r="H26" s="36">
        <v>31</v>
      </c>
      <c r="I26" s="36"/>
      <c r="J26" s="36"/>
      <c r="K26" s="36"/>
      <c r="L26" s="36">
        <v>35</v>
      </c>
      <c r="M26" s="36">
        <v>30</v>
      </c>
      <c r="N26" s="36"/>
      <c r="O26" s="57">
        <f>SUM(E26:N26)</f>
        <v>162</v>
      </c>
      <c r="P26" s="58">
        <f>COUNT(E26:N26)</f>
        <v>5</v>
      </c>
      <c r="Q26" s="20">
        <f>IF(P26&lt;6,0,+SMALL((E26:N26),1))</f>
        <v>0</v>
      </c>
      <c r="R26" s="20">
        <f>IF(P26&lt;7,0,+SMALL((E26:N26),2))</f>
        <v>0</v>
      </c>
      <c r="S26" s="20">
        <f>IF(P26&lt;8,0,+SMALL((E26:N26),3))</f>
        <v>0</v>
      </c>
      <c r="T26" s="20">
        <f>IF(P26&lt;9,0,+SMALL((E26:N26),4))</f>
        <v>0</v>
      </c>
      <c r="U26" s="20">
        <f>O26-Q26-R26-S26-T26</f>
        <v>162</v>
      </c>
      <c r="V26" s="7">
        <f>RANK(U26,$U$6:$U$130,0)</f>
        <v>21</v>
      </c>
    </row>
    <row r="27" spans="1:22">
      <c r="B27" s="129" t="s">
        <v>36</v>
      </c>
      <c r="C27" s="36"/>
      <c r="D27" s="46" t="s">
        <v>22</v>
      </c>
      <c r="E27" s="36">
        <v>30</v>
      </c>
      <c r="F27" s="36">
        <v>30</v>
      </c>
      <c r="G27" s="36">
        <v>27</v>
      </c>
      <c r="H27" s="36"/>
      <c r="I27" s="36">
        <v>28</v>
      </c>
      <c r="J27" s="36">
        <v>30</v>
      </c>
      <c r="K27" s="36"/>
      <c r="L27" s="36">
        <v>36</v>
      </c>
      <c r="M27" s="36">
        <v>36</v>
      </c>
      <c r="N27" s="36"/>
      <c r="O27" s="57">
        <f>SUM(E27:N27)</f>
        <v>217</v>
      </c>
      <c r="P27" s="58">
        <f>COUNT(E27:N27)</f>
        <v>7</v>
      </c>
      <c r="Q27" s="20">
        <f>IF(P27&lt;6,0,+SMALL((E27:N27),1))</f>
        <v>27</v>
      </c>
      <c r="R27" s="20">
        <f>IF(P27&lt;7,0,+SMALL((E27:N27),2))</f>
        <v>28</v>
      </c>
      <c r="S27" s="20">
        <f>IF(P27&lt;8,0,+SMALL((E27:N27),3))</f>
        <v>0</v>
      </c>
      <c r="T27" s="20">
        <f>IF(P27&lt;9,0,+SMALL((E27:N27),4))</f>
        <v>0</v>
      </c>
      <c r="U27" s="20">
        <f>O27-Q27-R27-S27-T27</f>
        <v>162</v>
      </c>
      <c r="V27" s="7">
        <f>RANK(U27,$U$6:$U$130,0)</f>
        <v>21</v>
      </c>
    </row>
    <row r="28" spans="1:22">
      <c r="B28" s="129" t="s">
        <v>104</v>
      </c>
      <c r="C28" s="36"/>
      <c r="D28" s="47" t="s">
        <v>50</v>
      </c>
      <c r="E28" s="36">
        <v>33</v>
      </c>
      <c r="F28" s="36">
        <v>38</v>
      </c>
      <c r="G28" s="36">
        <v>26</v>
      </c>
      <c r="H28" s="36"/>
      <c r="I28" s="36"/>
      <c r="J28" s="36">
        <v>30</v>
      </c>
      <c r="K28" s="36"/>
      <c r="L28" s="36">
        <v>35</v>
      </c>
      <c r="M28" s="36">
        <v>25</v>
      </c>
      <c r="N28" s="36"/>
      <c r="O28" s="57">
        <f>SUM(E28:N28)</f>
        <v>187</v>
      </c>
      <c r="P28" s="58">
        <f>COUNT(E28:N28)</f>
        <v>6</v>
      </c>
      <c r="Q28" s="20">
        <f>IF(P28&lt;6,0,+SMALL((E28:N28),1))</f>
        <v>25</v>
      </c>
      <c r="R28" s="20">
        <f>IF(P28&lt;7,0,+SMALL((E28:N28),2))</f>
        <v>0</v>
      </c>
      <c r="S28" s="20">
        <f>IF(P28&lt;8,0,+SMALL((E28:N28),3))</f>
        <v>0</v>
      </c>
      <c r="T28" s="20">
        <f>IF(P28&lt;9,0,+SMALL((E28:N28),4))</f>
        <v>0</v>
      </c>
      <c r="U28" s="20">
        <f>O28-Q28-R28-S28-T28</f>
        <v>162</v>
      </c>
      <c r="V28" s="7">
        <f>RANK(U28,$U$6:$U$130,0)</f>
        <v>21</v>
      </c>
    </row>
    <row r="29" spans="1:22">
      <c r="B29" s="129" t="s">
        <v>195</v>
      </c>
      <c r="C29" s="36"/>
      <c r="D29" s="75" t="s">
        <v>109</v>
      </c>
      <c r="E29" s="36">
        <v>34</v>
      </c>
      <c r="F29" s="36">
        <v>28</v>
      </c>
      <c r="G29" s="36">
        <v>21</v>
      </c>
      <c r="H29" s="36"/>
      <c r="I29" s="36">
        <v>36</v>
      </c>
      <c r="J29" s="36">
        <v>31</v>
      </c>
      <c r="K29" s="36"/>
      <c r="L29" s="36"/>
      <c r="M29" s="36">
        <v>32</v>
      </c>
      <c r="N29" s="36"/>
      <c r="O29" s="57">
        <f>SUM(E29:N29)</f>
        <v>182</v>
      </c>
      <c r="P29" s="58">
        <f>COUNT(E29:N29)</f>
        <v>6</v>
      </c>
      <c r="Q29" s="20">
        <f>IF(P29&lt;6,0,+SMALL((E29:N29),1))</f>
        <v>21</v>
      </c>
      <c r="R29" s="20">
        <f>IF(P29&lt;7,0,+SMALL((E29:N29),2))</f>
        <v>0</v>
      </c>
      <c r="S29" s="20">
        <f>IF(P29&lt;8,0,+SMALL((E29:N29),3))</f>
        <v>0</v>
      </c>
      <c r="T29" s="20">
        <f>IF(P29&lt;9,0,+SMALL((E29:N29),4))</f>
        <v>0</v>
      </c>
      <c r="U29" s="20">
        <f>O29-Q29-R29-S29-T29</f>
        <v>161</v>
      </c>
      <c r="V29" s="7">
        <f>RANK(U29,$U$6:$U$130,0)</f>
        <v>24</v>
      </c>
    </row>
    <row r="30" spans="1:22">
      <c r="B30" s="129" t="s">
        <v>32</v>
      </c>
      <c r="C30" s="36"/>
      <c r="D30" s="75" t="s">
        <v>109</v>
      </c>
      <c r="E30" s="36">
        <v>27</v>
      </c>
      <c r="F30" s="36">
        <v>29</v>
      </c>
      <c r="G30" s="36">
        <v>29</v>
      </c>
      <c r="H30" s="36"/>
      <c r="I30" s="36">
        <v>40</v>
      </c>
      <c r="J30" s="36">
        <v>29</v>
      </c>
      <c r="K30" s="36"/>
      <c r="L30" s="36">
        <v>33</v>
      </c>
      <c r="M30" s="36">
        <v>22</v>
      </c>
      <c r="N30" s="36"/>
      <c r="O30" s="57">
        <f>SUM(E30:N30)</f>
        <v>209</v>
      </c>
      <c r="P30" s="58">
        <f>COUNT(E30:N30)</f>
        <v>7</v>
      </c>
      <c r="Q30" s="20">
        <f>IF(P30&lt;6,0,+SMALL((E30:N30),1))</f>
        <v>22</v>
      </c>
      <c r="R30" s="20">
        <f>IF(P30&lt;7,0,+SMALL((E30:N30),2))</f>
        <v>27</v>
      </c>
      <c r="S30" s="20">
        <f>IF(P30&lt;8,0,+SMALL((E30:N30),3))</f>
        <v>0</v>
      </c>
      <c r="T30" s="20">
        <f>IF(P30&lt;9,0,+SMALL((E30:N30),4))</f>
        <v>0</v>
      </c>
      <c r="U30" s="20">
        <f>O30-Q30-R30-S30-T30</f>
        <v>160</v>
      </c>
      <c r="V30" s="7">
        <f>RANK(U30,$U$6:$U$130,0)</f>
        <v>25</v>
      </c>
    </row>
    <row r="31" spans="1:22">
      <c r="B31" s="129" t="s">
        <v>102</v>
      </c>
      <c r="C31" s="36"/>
      <c r="D31" s="44" t="s">
        <v>5</v>
      </c>
      <c r="E31" s="36">
        <v>37</v>
      </c>
      <c r="F31" s="36">
        <v>26</v>
      </c>
      <c r="G31" s="36">
        <v>20</v>
      </c>
      <c r="H31" s="36">
        <v>24</v>
      </c>
      <c r="I31" s="36"/>
      <c r="J31" s="36"/>
      <c r="K31" s="36">
        <v>29</v>
      </c>
      <c r="L31" s="36">
        <v>33</v>
      </c>
      <c r="M31" s="36">
        <v>33</v>
      </c>
      <c r="N31" s="36"/>
      <c r="O31" s="57">
        <f>SUM(E31:N31)</f>
        <v>202</v>
      </c>
      <c r="P31" s="58">
        <f>COUNT(E31:N31)</f>
        <v>7</v>
      </c>
      <c r="Q31" s="20">
        <f>IF(P31&lt;6,0,+SMALL((E31:N31),1))</f>
        <v>20</v>
      </c>
      <c r="R31" s="20">
        <f>IF(P31&lt;7,0,+SMALL((E31:N31),2))</f>
        <v>24</v>
      </c>
      <c r="S31" s="20">
        <f>IF(P31&lt;8,0,+SMALL((E31:N31),3))</f>
        <v>0</v>
      </c>
      <c r="T31" s="20">
        <f>IF(P31&lt;9,0,+SMALL((E31:N31),4))</f>
        <v>0</v>
      </c>
      <c r="U31" s="20">
        <f>O31-Q31-R31-S31-T31</f>
        <v>158</v>
      </c>
      <c r="V31" s="7">
        <f>RANK(U31,$U$6:$U$130,0)</f>
        <v>26</v>
      </c>
    </row>
    <row r="32" spans="1:22">
      <c r="B32" s="129" t="s">
        <v>7</v>
      </c>
      <c r="C32" s="36"/>
      <c r="D32" s="46" t="s">
        <v>22</v>
      </c>
      <c r="E32" s="36"/>
      <c r="F32" s="36">
        <v>30</v>
      </c>
      <c r="G32" s="36">
        <v>26</v>
      </c>
      <c r="H32" s="36">
        <v>32</v>
      </c>
      <c r="I32" s="36">
        <v>36</v>
      </c>
      <c r="J32" s="36">
        <v>26</v>
      </c>
      <c r="K32" s="36">
        <v>31</v>
      </c>
      <c r="L32" s="36">
        <v>29</v>
      </c>
      <c r="M32" s="36"/>
      <c r="N32" s="36"/>
      <c r="O32" s="57">
        <f>SUM(E32:N32)</f>
        <v>210</v>
      </c>
      <c r="P32" s="58">
        <f>COUNT(E32:N32)</f>
        <v>7</v>
      </c>
      <c r="Q32" s="20">
        <f>IF(P32&lt;6,0,+SMALL((E32:N32),1))</f>
        <v>26</v>
      </c>
      <c r="R32" s="20">
        <f>IF(P32&lt;7,0,+SMALL((E32:N32),2))</f>
        <v>26</v>
      </c>
      <c r="S32" s="20">
        <f>IF(P32&lt;8,0,+SMALL((E32:N32),3))</f>
        <v>0</v>
      </c>
      <c r="T32" s="20">
        <f>IF(P32&lt;9,0,+SMALL((E32:N32),4))</f>
        <v>0</v>
      </c>
      <c r="U32" s="20">
        <f>O32-Q32-R32-S32-T32</f>
        <v>158</v>
      </c>
      <c r="V32" s="7">
        <f>RANK(U32,$U$6:$U$130,0)</f>
        <v>26</v>
      </c>
    </row>
    <row r="33" spans="2:22">
      <c r="B33" s="129" t="s">
        <v>14</v>
      </c>
      <c r="C33" s="36"/>
      <c r="D33" s="46" t="s">
        <v>22</v>
      </c>
      <c r="E33" s="36"/>
      <c r="F33" s="36">
        <v>32</v>
      </c>
      <c r="G33" s="36">
        <v>26</v>
      </c>
      <c r="H33" s="36">
        <v>35</v>
      </c>
      <c r="I33" s="36">
        <v>31</v>
      </c>
      <c r="J33" s="36">
        <v>23</v>
      </c>
      <c r="K33" s="36"/>
      <c r="L33" s="36">
        <v>34</v>
      </c>
      <c r="M33" s="36"/>
      <c r="N33" s="36"/>
      <c r="O33" s="57">
        <f>SUM(E33:N33)</f>
        <v>181</v>
      </c>
      <c r="P33" s="58">
        <f>COUNT(E33:N33)</f>
        <v>6</v>
      </c>
      <c r="Q33" s="20">
        <f>IF(P33&lt;6,0,+SMALL((E33:N33),1))</f>
        <v>23</v>
      </c>
      <c r="R33" s="20">
        <f>IF(P33&lt;7,0,+SMALL((E33:N33),2))</f>
        <v>0</v>
      </c>
      <c r="S33" s="20">
        <f>IF(P33&lt;8,0,+SMALL((E33:N33),3))</f>
        <v>0</v>
      </c>
      <c r="T33" s="20">
        <f>IF(P33&lt;9,0,+SMALL((E33:N33),4))</f>
        <v>0</v>
      </c>
      <c r="U33" s="20">
        <f>O33-Q33-R33-S33-T33</f>
        <v>158</v>
      </c>
      <c r="V33" s="7">
        <f>RANK(U33,$U$6:$U$130,0)</f>
        <v>26</v>
      </c>
    </row>
    <row r="34" spans="2:22">
      <c r="B34" s="129" t="s">
        <v>199</v>
      </c>
      <c r="C34" s="36"/>
      <c r="D34" s="44" t="s">
        <v>48</v>
      </c>
      <c r="E34" s="36">
        <v>43</v>
      </c>
      <c r="F34" s="36"/>
      <c r="G34" s="36">
        <v>28</v>
      </c>
      <c r="H34" s="36"/>
      <c r="I34" s="36"/>
      <c r="J34" s="36"/>
      <c r="K34" s="36">
        <v>31</v>
      </c>
      <c r="L34" s="36">
        <v>32</v>
      </c>
      <c r="M34" s="36">
        <v>23</v>
      </c>
      <c r="N34" s="36"/>
      <c r="O34" s="57">
        <f>SUM(E34:N34)</f>
        <v>157</v>
      </c>
      <c r="P34" s="58">
        <f>COUNT(E34:N34)</f>
        <v>5</v>
      </c>
      <c r="Q34" s="20">
        <f>IF(P34&lt;6,0,+SMALL((E34:N34),1))</f>
        <v>0</v>
      </c>
      <c r="R34" s="20">
        <f>IF(P34&lt;7,0,+SMALL((E34:N34),2))</f>
        <v>0</v>
      </c>
      <c r="S34" s="20">
        <f>IF(P34&lt;8,0,+SMALL((E34:N34),3))</f>
        <v>0</v>
      </c>
      <c r="T34" s="20">
        <f>IF(P34&lt;9,0,+SMALL((E34:N34),4))</f>
        <v>0</v>
      </c>
      <c r="U34" s="20">
        <f>O34-Q34-R34-S34-T34</f>
        <v>157</v>
      </c>
      <c r="V34" s="7">
        <f>RANK(U34,$U$6:$U$130,0)</f>
        <v>29</v>
      </c>
    </row>
    <row r="35" spans="2:22">
      <c r="B35" s="129" t="s">
        <v>34</v>
      </c>
      <c r="C35" s="36"/>
      <c r="D35" s="75" t="s">
        <v>109</v>
      </c>
      <c r="E35" s="36">
        <v>23</v>
      </c>
      <c r="F35" s="36">
        <v>32</v>
      </c>
      <c r="G35" s="36">
        <v>30</v>
      </c>
      <c r="H35" s="36">
        <v>22</v>
      </c>
      <c r="I35" s="36">
        <v>35</v>
      </c>
      <c r="J35" s="36">
        <v>22</v>
      </c>
      <c r="K35" s="36"/>
      <c r="L35" s="36">
        <v>34</v>
      </c>
      <c r="M35" s="36">
        <v>26</v>
      </c>
      <c r="N35" s="36"/>
      <c r="O35" s="57">
        <f>SUM(E35:N35)</f>
        <v>224</v>
      </c>
      <c r="P35" s="58">
        <f>COUNT(E35:N35)</f>
        <v>8</v>
      </c>
      <c r="Q35" s="20">
        <f>IF(P35&lt;6,0,+SMALL((E35:N35),1))</f>
        <v>22</v>
      </c>
      <c r="R35" s="20">
        <f>IF(P35&lt;7,0,+SMALL((E35:N35),2))</f>
        <v>22</v>
      </c>
      <c r="S35" s="20">
        <f>IF(P35&lt;8,0,+SMALL((E35:N35),3))</f>
        <v>23</v>
      </c>
      <c r="T35" s="20">
        <f>IF(P35&lt;9,0,+SMALL((E35:N35),4))</f>
        <v>0</v>
      </c>
      <c r="U35" s="20">
        <f>O35-Q35-R35-S35-T35</f>
        <v>157</v>
      </c>
      <c r="V35" s="7">
        <f>RANK(U35,$U$6:$U$130,0)</f>
        <v>29</v>
      </c>
    </row>
    <row r="36" spans="2:22">
      <c r="B36" s="129" t="s">
        <v>247</v>
      </c>
      <c r="C36" s="36"/>
      <c r="D36" s="46" t="s">
        <v>22</v>
      </c>
      <c r="E36" s="36">
        <v>36</v>
      </c>
      <c r="F36" s="36">
        <v>24</v>
      </c>
      <c r="G36" s="36"/>
      <c r="H36" s="36">
        <v>29</v>
      </c>
      <c r="I36" s="36">
        <v>33</v>
      </c>
      <c r="J36" s="36">
        <v>30</v>
      </c>
      <c r="K36" s="36"/>
      <c r="L36" s="36">
        <v>28</v>
      </c>
      <c r="M36" s="36">
        <v>25</v>
      </c>
      <c r="N36" s="36"/>
      <c r="O36" s="57">
        <f>SUM(E36:N36)</f>
        <v>205</v>
      </c>
      <c r="P36" s="58">
        <f>COUNT(E36:N36)</f>
        <v>7</v>
      </c>
      <c r="Q36" s="20">
        <f>IF(P36&lt;6,0,+SMALL((E36:N36),1))</f>
        <v>24</v>
      </c>
      <c r="R36" s="20">
        <f>IF(P36&lt;7,0,+SMALL((E36:N36),2))</f>
        <v>25</v>
      </c>
      <c r="S36" s="20">
        <f>IF(P36&lt;8,0,+SMALL((E36:N36),3))</f>
        <v>0</v>
      </c>
      <c r="T36" s="20">
        <f>IF(P36&lt;9,0,+SMALL((E36:N36),4))</f>
        <v>0</v>
      </c>
      <c r="U36" s="20">
        <f>O36-Q36-R36-S36-T36</f>
        <v>156</v>
      </c>
      <c r="V36" s="7">
        <f>RANK(U36,$U$6:$U$130,0)</f>
        <v>31</v>
      </c>
    </row>
    <row r="37" spans="2:22">
      <c r="B37" s="129" t="s">
        <v>148</v>
      </c>
      <c r="C37" s="36"/>
      <c r="D37" s="78" t="s">
        <v>11</v>
      </c>
      <c r="E37" s="36"/>
      <c r="F37" s="36">
        <v>25</v>
      </c>
      <c r="G37" s="36">
        <v>28</v>
      </c>
      <c r="H37" s="36">
        <v>30</v>
      </c>
      <c r="I37" s="36">
        <v>36</v>
      </c>
      <c r="J37" s="36"/>
      <c r="K37" s="36"/>
      <c r="L37" s="36">
        <v>37</v>
      </c>
      <c r="M37" s="36"/>
      <c r="N37" s="36"/>
      <c r="O37" s="57">
        <f>SUM(E37:N37)</f>
        <v>156</v>
      </c>
      <c r="P37" s="58">
        <f>COUNT(E37:N37)</f>
        <v>5</v>
      </c>
      <c r="Q37" s="20">
        <f>IF(P37&lt;6,0,+SMALL((E37:N37),1))</f>
        <v>0</v>
      </c>
      <c r="R37" s="20">
        <f>IF(P37&lt;7,0,+SMALL((E37:N37),2))</f>
        <v>0</v>
      </c>
      <c r="S37" s="20">
        <f>IF(P37&lt;8,0,+SMALL((E37:N37),3))</f>
        <v>0</v>
      </c>
      <c r="T37" s="20">
        <f>IF(P37&lt;9,0,+SMALL((E37:N37),4))</f>
        <v>0</v>
      </c>
      <c r="U37" s="20">
        <f>O37-Q37-R37-S37-T37</f>
        <v>156</v>
      </c>
      <c r="V37" s="7">
        <f>RANK(U37,$U$6:$U$130,0)</f>
        <v>31</v>
      </c>
    </row>
    <row r="38" spans="2:22">
      <c r="B38" s="129" t="s">
        <v>256</v>
      </c>
      <c r="C38" s="49"/>
      <c r="D38" s="131" t="s">
        <v>236</v>
      </c>
      <c r="E38" s="36">
        <v>28</v>
      </c>
      <c r="F38" s="36">
        <v>33</v>
      </c>
      <c r="G38" s="36">
        <v>23</v>
      </c>
      <c r="H38" s="36"/>
      <c r="I38" s="36"/>
      <c r="J38" s="36">
        <v>34</v>
      </c>
      <c r="K38" s="36">
        <v>33</v>
      </c>
      <c r="L38" s="36">
        <v>28</v>
      </c>
      <c r="M38" s="36"/>
      <c r="N38" s="36"/>
      <c r="O38" s="57">
        <f>SUM(E38:N38)</f>
        <v>179</v>
      </c>
      <c r="P38" s="58">
        <f>COUNT(E38:N38)</f>
        <v>6</v>
      </c>
      <c r="Q38" s="20">
        <f>IF(P38&lt;6,0,+SMALL((E38:N38),1))</f>
        <v>23</v>
      </c>
      <c r="R38" s="20">
        <f>IF(P38&lt;7,0,+SMALL((E38:N38),2))</f>
        <v>0</v>
      </c>
      <c r="S38" s="20">
        <f>IF(P38&lt;8,0,+SMALL((E38:N38),3))</f>
        <v>0</v>
      </c>
      <c r="T38" s="20">
        <f>IF(P38&lt;9,0,+SMALL((E38:N38),4))</f>
        <v>0</v>
      </c>
      <c r="U38" s="20">
        <f>O38-Q38-R38-S38-T38</f>
        <v>156</v>
      </c>
      <c r="V38" s="7">
        <f>RANK(U38,$U$6:$U$130,0)</f>
        <v>31</v>
      </c>
    </row>
    <row r="39" spans="2:22">
      <c r="B39" s="129" t="s">
        <v>292</v>
      </c>
      <c r="C39" s="36"/>
      <c r="D39" s="86" t="s">
        <v>181</v>
      </c>
      <c r="E39" s="36"/>
      <c r="F39" s="36"/>
      <c r="G39" s="36">
        <v>33</v>
      </c>
      <c r="H39" s="36">
        <v>33</v>
      </c>
      <c r="I39" s="36"/>
      <c r="J39" s="36"/>
      <c r="K39" s="161">
        <v>26</v>
      </c>
      <c r="L39" s="161">
        <v>35</v>
      </c>
      <c r="M39" s="161">
        <v>28</v>
      </c>
      <c r="N39" s="36"/>
      <c r="O39" s="57">
        <f>SUM(E39:N39)</f>
        <v>155</v>
      </c>
      <c r="P39" s="58">
        <f>COUNT(E39:N39)</f>
        <v>5</v>
      </c>
      <c r="Q39" s="20">
        <f>IF(P39&lt;6,0,+SMALL((E39:N39),1))</f>
        <v>0</v>
      </c>
      <c r="R39" s="20">
        <f>IF(P39&lt;7,0,+SMALL((E39:N39),2))</f>
        <v>0</v>
      </c>
      <c r="S39" s="20">
        <f>IF(P39&lt;8,0,+SMALL((E39:N39),3))</f>
        <v>0</v>
      </c>
      <c r="T39" s="20">
        <f>IF(P39&lt;9,0,+SMALL((E39:N39),4))</f>
        <v>0</v>
      </c>
      <c r="U39" s="20">
        <f>O39-Q39-R39-S39-T39</f>
        <v>155</v>
      </c>
      <c r="V39" s="7">
        <f>RANK(U39,$U$6:$U$130,0)</f>
        <v>34</v>
      </c>
    </row>
    <row r="40" spans="2:22">
      <c r="B40" s="129" t="s">
        <v>130</v>
      </c>
      <c r="C40" s="36"/>
      <c r="D40" s="44" t="s">
        <v>5</v>
      </c>
      <c r="E40" s="36"/>
      <c r="F40" s="36">
        <v>29</v>
      </c>
      <c r="G40" s="36">
        <v>32</v>
      </c>
      <c r="H40" s="36"/>
      <c r="I40" s="36">
        <v>40</v>
      </c>
      <c r="J40" s="36">
        <v>20</v>
      </c>
      <c r="K40" s="36"/>
      <c r="L40" s="36">
        <v>33</v>
      </c>
      <c r="M40" s="36"/>
      <c r="N40" s="36"/>
      <c r="O40" s="57">
        <f>SUM(E40:N40)</f>
        <v>154</v>
      </c>
      <c r="P40" s="58">
        <f>COUNT(E40:N40)</f>
        <v>5</v>
      </c>
      <c r="Q40" s="20">
        <f>IF(P40&lt;6,0,+SMALL((E40:N40),1))</f>
        <v>0</v>
      </c>
      <c r="R40" s="20">
        <f>IF(P40&lt;7,0,+SMALL((E40:N40),2))</f>
        <v>0</v>
      </c>
      <c r="S40" s="20">
        <f>IF(P40&lt;8,0,+SMALL((E40:N40),3))</f>
        <v>0</v>
      </c>
      <c r="T40" s="20">
        <f>IF(P40&lt;9,0,+SMALL((E40:N40),4))</f>
        <v>0</v>
      </c>
      <c r="U40" s="20">
        <f>O40-Q40-R40-S40-T40</f>
        <v>154</v>
      </c>
      <c r="V40" s="7">
        <f>RANK(U40,$U$6:$U$130,0)</f>
        <v>35</v>
      </c>
    </row>
    <row r="41" spans="2:22">
      <c r="B41" s="129" t="s">
        <v>163</v>
      </c>
      <c r="C41" s="36"/>
      <c r="D41" s="44" t="s">
        <v>5</v>
      </c>
      <c r="E41" s="36">
        <v>29</v>
      </c>
      <c r="F41" s="36"/>
      <c r="G41" s="36">
        <v>27</v>
      </c>
      <c r="H41" s="36">
        <v>27</v>
      </c>
      <c r="I41" s="36">
        <v>27</v>
      </c>
      <c r="J41" s="36"/>
      <c r="K41" s="36"/>
      <c r="L41" s="36">
        <v>36</v>
      </c>
      <c r="M41" s="36">
        <v>33</v>
      </c>
      <c r="N41" s="36"/>
      <c r="O41" s="57">
        <f>SUM(E41:N41)</f>
        <v>179</v>
      </c>
      <c r="P41" s="58">
        <f>COUNT(E41:N41)</f>
        <v>6</v>
      </c>
      <c r="Q41" s="20">
        <f>IF(P41&lt;6,0,+SMALL((E41:N41),1))</f>
        <v>27</v>
      </c>
      <c r="R41" s="20">
        <f>IF(P41&lt;7,0,+SMALL((E41:N41),2))</f>
        <v>0</v>
      </c>
      <c r="S41" s="20">
        <f>IF(P41&lt;8,0,+SMALL((E41:N41),3))</f>
        <v>0</v>
      </c>
      <c r="T41" s="20">
        <f>IF(P41&lt;9,0,+SMALL((E41:N41),4))</f>
        <v>0</v>
      </c>
      <c r="U41" s="20">
        <f>O41-Q41-R41-S41-T41</f>
        <v>152</v>
      </c>
      <c r="V41" s="7">
        <f>RANK(U41,$U$6:$U$130,0)</f>
        <v>36</v>
      </c>
    </row>
    <row r="42" spans="2:22">
      <c r="B42" s="129" t="s">
        <v>97</v>
      </c>
      <c r="C42" s="36"/>
      <c r="D42" s="46" t="s">
        <v>22</v>
      </c>
      <c r="E42" s="36"/>
      <c r="F42" s="36">
        <v>25</v>
      </c>
      <c r="G42" s="36"/>
      <c r="H42" s="36">
        <v>33</v>
      </c>
      <c r="I42" s="36">
        <v>27</v>
      </c>
      <c r="J42" s="36">
        <v>31</v>
      </c>
      <c r="K42" s="36"/>
      <c r="L42" s="36">
        <v>27</v>
      </c>
      <c r="M42" s="36">
        <v>34</v>
      </c>
      <c r="N42" s="36"/>
      <c r="O42" s="57">
        <f>SUM(E42:N42)</f>
        <v>177</v>
      </c>
      <c r="P42" s="58">
        <f>COUNT(E42:N42)</f>
        <v>6</v>
      </c>
      <c r="Q42" s="20">
        <f>IF(P42&lt;6,0,+SMALL((E42:N42),1))</f>
        <v>25</v>
      </c>
      <c r="R42" s="20">
        <f>IF(P42&lt;7,0,+SMALL((E42:N42),2))</f>
        <v>0</v>
      </c>
      <c r="S42" s="20">
        <f>IF(P42&lt;8,0,+SMALL((E42:N42),3))</f>
        <v>0</v>
      </c>
      <c r="T42" s="20">
        <f>IF(P42&lt;9,0,+SMALL((E42:N42),4))</f>
        <v>0</v>
      </c>
      <c r="U42" s="20">
        <f>O42-Q42-R42-S42-T42</f>
        <v>152</v>
      </c>
      <c r="V42" s="7">
        <f>RANK(U42,$U$6:$U$130,0)</f>
        <v>36</v>
      </c>
    </row>
    <row r="43" spans="2:22">
      <c r="B43" s="129" t="s">
        <v>254</v>
      </c>
      <c r="C43" s="36"/>
      <c r="D43" s="75" t="s">
        <v>109</v>
      </c>
      <c r="E43" s="36">
        <v>30</v>
      </c>
      <c r="F43" s="36">
        <v>30</v>
      </c>
      <c r="G43" s="36"/>
      <c r="H43" s="36"/>
      <c r="I43" s="36">
        <v>31</v>
      </c>
      <c r="J43" s="36">
        <v>29</v>
      </c>
      <c r="K43" s="36"/>
      <c r="L43" s="36">
        <v>29</v>
      </c>
      <c r="M43" s="36">
        <v>31</v>
      </c>
      <c r="N43" s="36"/>
      <c r="O43" s="57">
        <f>SUM(E43:N43)</f>
        <v>180</v>
      </c>
      <c r="P43" s="58">
        <f>COUNT(E43:N43)</f>
        <v>6</v>
      </c>
      <c r="Q43" s="20">
        <f>IF(P43&lt;6,0,+SMALL((E43:N43),1))</f>
        <v>29</v>
      </c>
      <c r="R43" s="20">
        <f>IF(P43&lt;7,0,+SMALL((E43:N43),2))</f>
        <v>0</v>
      </c>
      <c r="S43" s="20">
        <f>IF(P43&lt;8,0,+SMALL((E43:N43),3))</f>
        <v>0</v>
      </c>
      <c r="T43" s="20">
        <f>IF(P43&lt;9,0,+SMALL((E43:N43),4))</f>
        <v>0</v>
      </c>
      <c r="U43" s="20">
        <f>O43-Q43-R43-S43-T43</f>
        <v>151</v>
      </c>
      <c r="V43" s="7">
        <f>RANK(U43,$U$6:$U$130,0)</f>
        <v>38</v>
      </c>
    </row>
    <row r="44" spans="2:22">
      <c r="B44" s="129" t="s">
        <v>3</v>
      </c>
      <c r="C44" s="36"/>
      <c r="D44" s="44" t="s">
        <v>5</v>
      </c>
      <c r="E44" s="36">
        <v>28</v>
      </c>
      <c r="F44" s="36">
        <v>29</v>
      </c>
      <c r="G44" s="36">
        <v>31</v>
      </c>
      <c r="H44" s="36">
        <v>18</v>
      </c>
      <c r="I44" s="36">
        <v>27</v>
      </c>
      <c r="J44" s="36"/>
      <c r="K44" s="36">
        <v>35</v>
      </c>
      <c r="L44" s="36">
        <v>24</v>
      </c>
      <c r="M44" s="36">
        <v>26</v>
      </c>
      <c r="N44" s="36"/>
      <c r="O44" s="57">
        <f>SUM(E44:N44)</f>
        <v>218</v>
      </c>
      <c r="P44" s="58">
        <f>COUNT(E44:N44)</f>
        <v>8</v>
      </c>
      <c r="Q44" s="20">
        <f>IF(P44&lt;6,0,+SMALL((E44:N44),1))</f>
        <v>18</v>
      </c>
      <c r="R44" s="20">
        <f>IF(P44&lt;7,0,+SMALL((E44:N44),2))</f>
        <v>24</v>
      </c>
      <c r="S44" s="20">
        <f>IF(P44&lt;8,0,+SMALL((E44:N44),3))</f>
        <v>26</v>
      </c>
      <c r="T44" s="20">
        <f>IF(P44&lt;9,0,+SMALL((E44:N44),4))</f>
        <v>0</v>
      </c>
      <c r="U44" s="20">
        <f>O44-Q44-R44-S44-T44</f>
        <v>150</v>
      </c>
      <c r="V44" s="7">
        <f>RANK(U44,$U$6:$U$130,0)</f>
        <v>39</v>
      </c>
    </row>
    <row r="45" spans="2:22">
      <c r="B45" s="129" t="s">
        <v>251</v>
      </c>
      <c r="C45" s="36"/>
      <c r="D45" s="46" t="s">
        <v>22</v>
      </c>
      <c r="E45" s="36">
        <v>24</v>
      </c>
      <c r="F45" s="36">
        <v>35</v>
      </c>
      <c r="G45" s="36"/>
      <c r="H45" s="36">
        <v>30</v>
      </c>
      <c r="I45" s="36"/>
      <c r="J45" s="36">
        <v>33</v>
      </c>
      <c r="K45" s="36"/>
      <c r="L45" s="36">
        <v>28</v>
      </c>
      <c r="M45" s="36"/>
      <c r="N45" s="36"/>
      <c r="O45" s="57">
        <f>SUM(E45:N45)</f>
        <v>150</v>
      </c>
      <c r="P45" s="58">
        <f>COUNT(E45:N45)</f>
        <v>5</v>
      </c>
      <c r="Q45" s="20">
        <f>IF(P45&lt;6,0,+SMALL((E45:N45),1))</f>
        <v>0</v>
      </c>
      <c r="R45" s="20">
        <f>IF(P45&lt;7,0,+SMALL((E45:N45),2))</f>
        <v>0</v>
      </c>
      <c r="S45" s="20">
        <f>IF(P45&lt;8,0,+SMALL((E45:N45),3))</f>
        <v>0</v>
      </c>
      <c r="T45" s="20">
        <f>IF(P45&lt;9,0,+SMALL((E45:N45),4))</f>
        <v>0</v>
      </c>
      <c r="U45" s="20">
        <f>O45-Q45-R45-S45-T45</f>
        <v>150</v>
      </c>
      <c r="V45" s="7">
        <f>RANK(U45,$U$6:$U$130,0)</f>
        <v>39</v>
      </c>
    </row>
    <row r="46" spans="2:22">
      <c r="B46" s="129" t="s">
        <v>194</v>
      </c>
      <c r="C46" s="36"/>
      <c r="D46" s="45" t="s">
        <v>8</v>
      </c>
      <c r="E46" s="36">
        <v>30</v>
      </c>
      <c r="F46" s="36">
        <v>33</v>
      </c>
      <c r="G46" s="36">
        <v>25</v>
      </c>
      <c r="H46" s="36"/>
      <c r="I46" s="36"/>
      <c r="J46" s="36"/>
      <c r="K46" s="36"/>
      <c r="L46" s="36">
        <v>32</v>
      </c>
      <c r="M46" s="36">
        <v>22</v>
      </c>
      <c r="N46" s="36"/>
      <c r="O46" s="57">
        <f>SUM(E46:N46)</f>
        <v>142</v>
      </c>
      <c r="P46" s="58">
        <f>COUNT(E46:N46)</f>
        <v>5</v>
      </c>
      <c r="Q46" s="20">
        <f>IF(P46&lt;6,0,+SMALL((E46:N46),1))</f>
        <v>0</v>
      </c>
      <c r="R46" s="20">
        <f>IF(P46&lt;7,0,+SMALL((E46:N46),2))</f>
        <v>0</v>
      </c>
      <c r="S46" s="20">
        <f>IF(P46&lt;8,0,+SMALL((E46:N46),3))</f>
        <v>0</v>
      </c>
      <c r="T46" s="20">
        <f>IF(P46&lt;9,0,+SMALL((E46:N46),4))</f>
        <v>0</v>
      </c>
      <c r="U46" s="20">
        <f>O46-Q46-R46-S46-T46</f>
        <v>142</v>
      </c>
      <c r="V46" s="7">
        <f>RANK(U46,$U$6:$U$130,0)</f>
        <v>41</v>
      </c>
    </row>
    <row r="47" spans="2:22">
      <c r="B47" s="129" t="s">
        <v>295</v>
      </c>
      <c r="C47" s="36"/>
      <c r="D47" s="44" t="s">
        <v>48</v>
      </c>
      <c r="E47" s="36"/>
      <c r="F47" s="36"/>
      <c r="G47" s="36">
        <v>23</v>
      </c>
      <c r="H47" s="36">
        <v>24</v>
      </c>
      <c r="I47" s="36">
        <v>37</v>
      </c>
      <c r="J47" s="36">
        <v>24</v>
      </c>
      <c r="K47" s="36"/>
      <c r="L47" s="36">
        <v>31</v>
      </c>
      <c r="M47" s="36"/>
      <c r="N47" s="36"/>
      <c r="O47" s="57">
        <f>SUM(E47:N47)</f>
        <v>139</v>
      </c>
      <c r="P47" s="58">
        <f>COUNT(E47:N47)</f>
        <v>5</v>
      </c>
      <c r="Q47" s="20">
        <f>IF(P47&lt;6,0,+SMALL((E47:N47),1))</f>
        <v>0</v>
      </c>
      <c r="R47" s="20">
        <f>IF(P47&lt;7,0,+SMALL((E47:N47),2))</f>
        <v>0</v>
      </c>
      <c r="S47" s="20">
        <f>IF(P47&lt;8,0,+SMALL((E47:N47),3))</f>
        <v>0</v>
      </c>
      <c r="T47" s="20">
        <f>IF(P47&lt;9,0,+SMALL((E47:N47),4))</f>
        <v>0</v>
      </c>
      <c r="U47" s="20">
        <f>O47-Q47-R47-S47-T47</f>
        <v>139</v>
      </c>
      <c r="V47" s="7">
        <f>RANK(U47,$U$6:$U$130,0)</f>
        <v>42</v>
      </c>
    </row>
    <row r="48" spans="2:22">
      <c r="B48" s="129" t="s">
        <v>133</v>
      </c>
      <c r="C48" s="36"/>
      <c r="D48" s="46" t="s">
        <v>22</v>
      </c>
      <c r="E48" s="36">
        <v>28</v>
      </c>
      <c r="F48" s="36"/>
      <c r="G48" s="36">
        <v>23</v>
      </c>
      <c r="H48" s="36">
        <v>29</v>
      </c>
      <c r="I48" s="36">
        <v>31</v>
      </c>
      <c r="J48" s="36">
        <v>25</v>
      </c>
      <c r="K48" s="36"/>
      <c r="L48" s="36">
        <v>25</v>
      </c>
      <c r="M48" s="36"/>
      <c r="N48" s="36"/>
      <c r="O48" s="57">
        <f>SUM(E48:N48)</f>
        <v>161</v>
      </c>
      <c r="P48" s="58">
        <f>COUNT(E48:N48)</f>
        <v>6</v>
      </c>
      <c r="Q48" s="20">
        <f>IF(P48&lt;6,0,+SMALL((E48:N48),1))</f>
        <v>23</v>
      </c>
      <c r="R48" s="20">
        <f>IF(P48&lt;7,0,+SMALL((E48:N48),2))</f>
        <v>0</v>
      </c>
      <c r="S48" s="20">
        <f>IF(P48&lt;8,0,+SMALL((E48:N48),3))</f>
        <v>0</v>
      </c>
      <c r="T48" s="20">
        <f>IF(P48&lt;9,0,+SMALL((E48:N48),4))</f>
        <v>0</v>
      </c>
      <c r="U48" s="20">
        <f>O48-Q48-R48-S48-T48</f>
        <v>138</v>
      </c>
      <c r="V48" s="7">
        <f>RANK(U48,$U$6:$U$130,0)</f>
        <v>43</v>
      </c>
    </row>
    <row r="49" spans="1:22">
      <c r="B49" s="129" t="s">
        <v>249</v>
      </c>
      <c r="C49" s="36"/>
      <c r="D49" s="46" t="s">
        <v>22</v>
      </c>
      <c r="E49" s="36">
        <v>25</v>
      </c>
      <c r="F49" s="36"/>
      <c r="G49" s="36">
        <v>23</v>
      </c>
      <c r="H49" s="36">
        <v>24</v>
      </c>
      <c r="I49" s="36">
        <v>31</v>
      </c>
      <c r="J49" s="36"/>
      <c r="K49" s="36"/>
      <c r="L49" s="36">
        <v>35</v>
      </c>
      <c r="M49" s="36"/>
      <c r="N49" s="36"/>
      <c r="O49" s="57">
        <f>SUM(E49:N49)</f>
        <v>138</v>
      </c>
      <c r="P49" s="58">
        <f>COUNT(E49:N49)</f>
        <v>5</v>
      </c>
      <c r="Q49" s="20">
        <f>IF(P49&lt;6,0,+SMALL((E49:N49),1))</f>
        <v>0</v>
      </c>
      <c r="R49" s="20">
        <f>IF(P49&lt;7,0,+SMALL((E49:N49),2))</f>
        <v>0</v>
      </c>
      <c r="S49" s="20">
        <f>IF(P49&lt;8,0,+SMALL((E49:N49),3))</f>
        <v>0</v>
      </c>
      <c r="T49" s="20">
        <f>IF(P49&lt;9,0,+SMALL((E49:N49),4))</f>
        <v>0</v>
      </c>
      <c r="U49" s="20">
        <f>O49-Q49-R49-S49-T49</f>
        <v>138</v>
      </c>
      <c r="V49" s="7">
        <f>RANK(U49,$U$6:$U$130,0)</f>
        <v>43</v>
      </c>
    </row>
    <row r="50" spans="1:22">
      <c r="B50" s="129" t="s">
        <v>307</v>
      </c>
      <c r="C50" s="36"/>
      <c r="D50" s="45" t="s">
        <v>8</v>
      </c>
      <c r="E50" s="36"/>
      <c r="F50" s="36">
        <v>23</v>
      </c>
      <c r="G50" s="36">
        <v>28</v>
      </c>
      <c r="H50" s="36">
        <v>19</v>
      </c>
      <c r="I50" s="36"/>
      <c r="J50" s="36">
        <v>24</v>
      </c>
      <c r="K50" s="36"/>
      <c r="L50" s="36">
        <v>35</v>
      </c>
      <c r="M50" s="36">
        <v>28</v>
      </c>
      <c r="N50" s="36"/>
      <c r="O50" s="57">
        <f>SUM(E50:N50)</f>
        <v>157</v>
      </c>
      <c r="P50" s="58">
        <f>COUNT(E50:N50)</f>
        <v>6</v>
      </c>
      <c r="Q50" s="20">
        <f>IF(P50&lt;6,0,+SMALL((E50:N50),1))</f>
        <v>19</v>
      </c>
      <c r="R50" s="20">
        <f>IF(P50&lt;7,0,+SMALL((E50:N50),2))</f>
        <v>0</v>
      </c>
      <c r="S50" s="20">
        <f>IF(P50&lt;8,0,+SMALL((E50:N50),3))</f>
        <v>0</v>
      </c>
      <c r="T50" s="20">
        <f>IF(P50&lt;9,0,+SMALL((E50:N50),4))</f>
        <v>0</v>
      </c>
      <c r="U50" s="20">
        <f>O50-Q50-R50-S50-T50</f>
        <v>138</v>
      </c>
      <c r="V50" s="7">
        <f>RANK(U50,$U$6:$U$130,0)</f>
        <v>43</v>
      </c>
    </row>
    <row r="51" spans="1:22">
      <c r="B51" s="129" t="s">
        <v>332</v>
      </c>
      <c r="C51" s="49"/>
      <c r="D51" s="131" t="s">
        <v>236</v>
      </c>
      <c r="E51" s="36"/>
      <c r="F51" s="36">
        <v>29</v>
      </c>
      <c r="G51" s="36"/>
      <c r="H51" s="36"/>
      <c r="I51" s="36">
        <v>26</v>
      </c>
      <c r="J51" s="36">
        <v>26</v>
      </c>
      <c r="K51" s="36">
        <v>28</v>
      </c>
      <c r="L51" s="36"/>
      <c r="M51" s="36">
        <v>29</v>
      </c>
      <c r="N51" s="36"/>
      <c r="O51" s="57">
        <f>SUM(E51:N51)</f>
        <v>138</v>
      </c>
      <c r="P51" s="58">
        <f>COUNT(E51:N51)</f>
        <v>5</v>
      </c>
      <c r="Q51" s="20">
        <f>IF(P51&lt;6,0,+SMALL((E51:N51),1))</f>
        <v>0</v>
      </c>
      <c r="R51" s="20">
        <f>IF(P51&lt;7,0,+SMALL((E51:N51),2))</f>
        <v>0</v>
      </c>
      <c r="S51" s="20">
        <f>IF(P51&lt;8,0,+SMALL((E51:N51),3))</f>
        <v>0</v>
      </c>
      <c r="T51" s="20">
        <f>IF(P51&lt;9,0,+SMALL((E51:N51),4))</f>
        <v>0</v>
      </c>
      <c r="U51" s="20">
        <f>O51-Q51-R51-S51-T51</f>
        <v>138</v>
      </c>
      <c r="V51" s="7">
        <f>RANK(U51,$U$6:$U$130,0)</f>
        <v>43</v>
      </c>
    </row>
    <row r="52" spans="1:22">
      <c r="B52" s="129" t="s">
        <v>289</v>
      </c>
      <c r="C52" s="36"/>
      <c r="D52" s="47" t="s">
        <v>50</v>
      </c>
      <c r="E52" s="36"/>
      <c r="F52" s="36">
        <v>29</v>
      </c>
      <c r="G52" s="36"/>
      <c r="H52" s="36">
        <v>22</v>
      </c>
      <c r="I52" s="36">
        <v>33</v>
      </c>
      <c r="J52" s="36">
        <v>23</v>
      </c>
      <c r="K52" s="36"/>
      <c r="L52" s="36">
        <v>18</v>
      </c>
      <c r="M52" s="36">
        <v>28</v>
      </c>
      <c r="N52" s="36"/>
      <c r="O52" s="57">
        <f>SUM(E52:N52)</f>
        <v>153</v>
      </c>
      <c r="P52" s="58">
        <f>COUNT(E52:N52)</f>
        <v>6</v>
      </c>
      <c r="Q52" s="20">
        <f>IF(P52&lt;6,0,+SMALL((E52:N52),1))</f>
        <v>18</v>
      </c>
      <c r="R52" s="20">
        <f>IF(P52&lt;7,0,+SMALL((E52:N52),2))</f>
        <v>0</v>
      </c>
      <c r="S52" s="20">
        <f>IF(P52&lt;8,0,+SMALL((E52:N52),3))</f>
        <v>0</v>
      </c>
      <c r="T52" s="20">
        <f>IF(P52&lt;9,0,+SMALL((E52:N52),4))</f>
        <v>0</v>
      </c>
      <c r="U52" s="20">
        <f>O52-Q52-R52-S52-T52</f>
        <v>135</v>
      </c>
      <c r="V52" s="7">
        <f>RANK(U52,$U$6:$U$130,0)</f>
        <v>47</v>
      </c>
    </row>
    <row r="53" spans="1:22">
      <c r="A53" s="3"/>
      <c r="B53" s="129" t="s">
        <v>37</v>
      </c>
      <c r="C53" s="36"/>
      <c r="D53" s="46" t="s">
        <v>22</v>
      </c>
      <c r="E53" s="36">
        <v>28</v>
      </c>
      <c r="F53" s="36">
        <v>39</v>
      </c>
      <c r="G53" s="36"/>
      <c r="H53" s="36"/>
      <c r="I53" s="36">
        <v>38</v>
      </c>
      <c r="J53" s="36">
        <v>29</v>
      </c>
      <c r="K53" s="36"/>
      <c r="L53" s="36"/>
      <c r="M53" s="36"/>
      <c r="N53" s="36"/>
      <c r="O53" s="57">
        <f>SUM(E53:N53)</f>
        <v>134</v>
      </c>
      <c r="P53" s="58">
        <f>COUNT(E53:N53)</f>
        <v>4</v>
      </c>
      <c r="Q53" s="20">
        <f>IF(P53&lt;6,0,+SMALL((E53:N53),1))</f>
        <v>0</v>
      </c>
      <c r="R53" s="20">
        <f>IF(P53&lt;7,0,+SMALL((E53:N53),2))</f>
        <v>0</v>
      </c>
      <c r="S53" s="20">
        <f>IF(P53&lt;8,0,+SMALL((E53:N53),3))</f>
        <v>0</v>
      </c>
      <c r="T53" s="20">
        <f>IF(P53&lt;9,0,+SMALL((E53:N53),4))</f>
        <v>0</v>
      </c>
      <c r="U53" s="20">
        <f>O53-Q53-R53-S53-T53</f>
        <v>134</v>
      </c>
      <c r="V53" s="7">
        <f>RANK(U53,$U$6:$U$130,0)</f>
        <v>48</v>
      </c>
    </row>
    <row r="54" spans="1:22">
      <c r="B54" s="129" t="s">
        <v>141</v>
      </c>
      <c r="C54" s="36"/>
      <c r="D54" s="47" t="s">
        <v>50</v>
      </c>
      <c r="E54" s="36"/>
      <c r="F54" s="36">
        <v>32</v>
      </c>
      <c r="G54" s="36">
        <v>24</v>
      </c>
      <c r="H54" s="36"/>
      <c r="I54" s="36">
        <v>27</v>
      </c>
      <c r="J54" s="36">
        <v>22</v>
      </c>
      <c r="K54" s="36"/>
      <c r="L54" s="36"/>
      <c r="M54" s="36">
        <v>25</v>
      </c>
      <c r="N54" s="36"/>
      <c r="O54" s="57">
        <f>SUM(E54:N54)</f>
        <v>130</v>
      </c>
      <c r="P54" s="58">
        <f>COUNT(E54:N54)</f>
        <v>5</v>
      </c>
      <c r="Q54" s="20">
        <f>IF(P54&lt;6,0,+SMALL((E54:N54),1))</f>
        <v>0</v>
      </c>
      <c r="R54" s="20">
        <f>IF(P54&lt;7,0,+SMALL((E54:N54),2))</f>
        <v>0</v>
      </c>
      <c r="S54" s="20">
        <f>IF(P54&lt;8,0,+SMALL((E54:N54),3))</f>
        <v>0</v>
      </c>
      <c r="T54" s="20">
        <f>IF(P54&lt;9,0,+SMALL((E54:N54),4))</f>
        <v>0</v>
      </c>
      <c r="U54" s="20">
        <f>O54-Q54-R54-S54-T54</f>
        <v>130</v>
      </c>
      <c r="V54" s="7">
        <f>RANK(U54,$U$6:$U$130,0)</f>
        <v>49</v>
      </c>
    </row>
    <row r="55" spans="1:22">
      <c r="A55" s="3"/>
      <c r="B55" s="129" t="s">
        <v>298</v>
      </c>
      <c r="C55" s="36"/>
      <c r="D55" s="86" t="s">
        <v>181</v>
      </c>
      <c r="E55" s="36"/>
      <c r="F55" s="36"/>
      <c r="G55" s="36">
        <v>30</v>
      </c>
      <c r="H55" s="36">
        <v>36</v>
      </c>
      <c r="I55" s="36"/>
      <c r="J55" s="36"/>
      <c r="K55" s="36"/>
      <c r="L55" s="36">
        <v>36</v>
      </c>
      <c r="M55" s="36">
        <v>25</v>
      </c>
      <c r="N55" s="36"/>
      <c r="O55" s="57">
        <f>SUM(E55:N55)</f>
        <v>127</v>
      </c>
      <c r="P55" s="58">
        <f>COUNT(E55:N55)</f>
        <v>4</v>
      </c>
      <c r="Q55" s="20">
        <f>IF(P55&lt;6,0,+SMALL((E55:N55),1))</f>
        <v>0</v>
      </c>
      <c r="R55" s="20">
        <f>IF(P55&lt;7,0,+SMALL((E55:N55),2))</f>
        <v>0</v>
      </c>
      <c r="S55" s="20">
        <f>IF(P55&lt;8,0,+SMALL((E55:N55),3))</f>
        <v>0</v>
      </c>
      <c r="T55" s="20">
        <f>IF(P55&lt;9,0,+SMALL((E55:N55),4))</f>
        <v>0</v>
      </c>
      <c r="U55" s="20">
        <f>O55-Q55-R55-S55-T55</f>
        <v>127</v>
      </c>
      <c r="V55" s="7">
        <f>RANK(U55,$U$6:$U$130,0)</f>
        <v>50</v>
      </c>
    </row>
    <row r="56" spans="1:22">
      <c r="A56" s="3"/>
      <c r="B56" s="129" t="s">
        <v>252</v>
      </c>
      <c r="C56" s="36"/>
      <c r="D56" s="46" t="s">
        <v>22</v>
      </c>
      <c r="E56" s="36">
        <v>12</v>
      </c>
      <c r="F56" s="36">
        <v>26</v>
      </c>
      <c r="G56" s="36">
        <v>25</v>
      </c>
      <c r="H56" s="36"/>
      <c r="I56" s="36">
        <v>34</v>
      </c>
      <c r="J56" s="36">
        <v>29</v>
      </c>
      <c r="K56" s="36"/>
      <c r="L56" s="36"/>
      <c r="M56" s="36"/>
      <c r="N56" s="36"/>
      <c r="O56" s="57">
        <f>SUM(E56:N56)</f>
        <v>126</v>
      </c>
      <c r="P56" s="58">
        <f>COUNT(E56:N56)</f>
        <v>5</v>
      </c>
      <c r="Q56" s="20">
        <f>IF(P56&lt;6,0,+SMALL((E56:N56),1))</f>
        <v>0</v>
      </c>
      <c r="R56" s="20">
        <f>IF(P56&lt;7,0,+SMALL((E56:N56),2))</f>
        <v>0</v>
      </c>
      <c r="S56" s="20">
        <f>IF(P56&lt;8,0,+SMALL((E56:N56),3))</f>
        <v>0</v>
      </c>
      <c r="T56" s="20">
        <f>IF(P56&lt;9,0,+SMALL((E56:N56),4))</f>
        <v>0</v>
      </c>
      <c r="U56" s="20">
        <f>O56-Q56-R56-S56-T56</f>
        <v>126</v>
      </c>
      <c r="V56" s="7">
        <f>RANK(U56,$U$6:$U$130,0)</f>
        <v>51</v>
      </c>
    </row>
    <row r="57" spans="1:22">
      <c r="A57" s="3"/>
      <c r="B57" s="129" t="s">
        <v>271</v>
      </c>
      <c r="C57" s="36"/>
      <c r="D57" s="44" t="s">
        <v>48</v>
      </c>
      <c r="E57" s="36">
        <v>33</v>
      </c>
      <c r="F57" s="36"/>
      <c r="G57" s="36">
        <v>27</v>
      </c>
      <c r="H57" s="36"/>
      <c r="I57" s="36"/>
      <c r="J57" s="36">
        <v>30</v>
      </c>
      <c r="K57" s="36"/>
      <c r="L57" s="36">
        <v>30</v>
      </c>
      <c r="M57" s="36"/>
      <c r="N57" s="36"/>
      <c r="O57" s="57">
        <f>SUM(E57:N57)</f>
        <v>120</v>
      </c>
      <c r="P57" s="58">
        <f>COUNT(E57:N57)</f>
        <v>4</v>
      </c>
      <c r="Q57" s="20">
        <f>IF(P57&lt;6,0,+SMALL((E57:N57),1))</f>
        <v>0</v>
      </c>
      <c r="R57" s="20">
        <f>IF(P57&lt;7,0,+SMALL((E57:N57),2))</f>
        <v>0</v>
      </c>
      <c r="S57" s="20">
        <f>IF(P57&lt;8,0,+SMALL((E57:N57),3))</f>
        <v>0</v>
      </c>
      <c r="T57" s="20">
        <f>IF(P57&lt;9,0,+SMALL((E57:N57),4))</f>
        <v>0</v>
      </c>
      <c r="U57" s="20">
        <f>O57-Q57-R57-S57-T57</f>
        <v>120</v>
      </c>
      <c r="V57" s="7">
        <f>RANK(U57,$U$6:$U$130,0)</f>
        <v>52</v>
      </c>
    </row>
    <row r="58" spans="1:22">
      <c r="B58" s="129" t="s">
        <v>147</v>
      </c>
      <c r="C58" s="36"/>
      <c r="D58" s="47" t="s">
        <v>50</v>
      </c>
      <c r="E58" s="36"/>
      <c r="F58" s="36">
        <v>33</v>
      </c>
      <c r="G58" s="36"/>
      <c r="H58" s="36"/>
      <c r="I58" s="36">
        <v>32</v>
      </c>
      <c r="J58" s="36">
        <v>28</v>
      </c>
      <c r="K58" s="36"/>
      <c r="L58" s="36">
        <v>27</v>
      </c>
      <c r="M58" s="36"/>
      <c r="N58" s="36"/>
      <c r="O58" s="57">
        <f>SUM(E58:N58)</f>
        <v>120</v>
      </c>
      <c r="P58" s="58">
        <f>COUNT(E58:N58)</f>
        <v>4</v>
      </c>
      <c r="Q58" s="20">
        <f>IF(P58&lt;6,0,+SMALL((E58:N58),1))</f>
        <v>0</v>
      </c>
      <c r="R58" s="20">
        <f>IF(P58&lt;7,0,+SMALL((E58:N58),2))</f>
        <v>0</v>
      </c>
      <c r="S58" s="20">
        <f>IF(P58&lt;8,0,+SMALL((E58:N58),3))</f>
        <v>0</v>
      </c>
      <c r="T58" s="20">
        <f>IF(P58&lt;9,0,+SMALL((E58:N58),4))</f>
        <v>0</v>
      </c>
      <c r="U58" s="20">
        <f>O58-Q58-R58-S58-T58</f>
        <v>120</v>
      </c>
      <c r="V58" s="7">
        <f>RANK(U58,$U$6:$U$130,0)</f>
        <v>52</v>
      </c>
    </row>
    <row r="59" spans="1:22">
      <c r="B59" s="129" t="s">
        <v>135</v>
      </c>
      <c r="C59" s="36"/>
      <c r="D59" s="76" t="s">
        <v>16</v>
      </c>
      <c r="E59" s="36">
        <v>40</v>
      </c>
      <c r="F59" s="36">
        <v>33</v>
      </c>
      <c r="G59" s="36">
        <v>18</v>
      </c>
      <c r="H59" s="36">
        <v>23</v>
      </c>
      <c r="I59" s="36"/>
      <c r="J59" s="36"/>
      <c r="K59" s="36"/>
      <c r="L59" s="36"/>
      <c r="M59" s="36"/>
      <c r="N59" s="36"/>
      <c r="O59" s="57">
        <f>SUM(E59:N59)</f>
        <v>114</v>
      </c>
      <c r="P59" s="58">
        <f>COUNT(E59:N59)</f>
        <v>4</v>
      </c>
      <c r="Q59" s="20">
        <f>IF(P59&lt;6,0,+SMALL((E59:N59),1))</f>
        <v>0</v>
      </c>
      <c r="R59" s="20">
        <f>IF(P59&lt;7,0,+SMALL((E59:N59),2))</f>
        <v>0</v>
      </c>
      <c r="S59" s="20">
        <f>IF(P59&lt;8,0,+SMALL((E59:N59),3))</f>
        <v>0</v>
      </c>
      <c r="T59" s="20">
        <f>IF(P59&lt;9,0,+SMALL((E59:N59),4))</f>
        <v>0</v>
      </c>
      <c r="U59" s="20">
        <f>O59-Q59-R59-S59-T59</f>
        <v>114</v>
      </c>
      <c r="V59" s="7">
        <f>RANK(U59,$U$6:$U$130,0)</f>
        <v>54</v>
      </c>
    </row>
    <row r="60" spans="1:22">
      <c r="B60" s="48" t="s">
        <v>324</v>
      </c>
      <c r="C60" s="49"/>
      <c r="D60" s="75" t="s">
        <v>109</v>
      </c>
      <c r="E60" s="36"/>
      <c r="F60" s="36"/>
      <c r="G60" s="36"/>
      <c r="H60" s="36"/>
      <c r="I60" s="36">
        <v>33</v>
      </c>
      <c r="J60" s="36"/>
      <c r="K60" s="36">
        <v>30</v>
      </c>
      <c r="L60" s="36">
        <v>31</v>
      </c>
      <c r="M60" s="36">
        <v>20</v>
      </c>
      <c r="N60" s="36"/>
      <c r="O60" s="57">
        <f>SUM(E60:N60)</f>
        <v>114</v>
      </c>
      <c r="P60" s="58">
        <f>COUNT(E60:N60)</f>
        <v>4</v>
      </c>
      <c r="Q60" s="20">
        <f>IF(P60&lt;6,0,+SMALL((E60:N60),1))</f>
        <v>0</v>
      </c>
      <c r="R60" s="20">
        <f>IF(P60&lt;7,0,+SMALL((E60:N60),2))</f>
        <v>0</v>
      </c>
      <c r="S60" s="20">
        <f>IF(P60&lt;8,0,+SMALL((E60:N60),3))</f>
        <v>0</v>
      </c>
      <c r="T60" s="20">
        <f>IF(P60&lt;9,0,+SMALL((E60:N60),4))</f>
        <v>0</v>
      </c>
      <c r="U60" s="20">
        <f>O60-Q60-R60-S60-T60</f>
        <v>114</v>
      </c>
      <c r="V60" s="7">
        <f>RANK(U60,$U$6:$U$130,0)</f>
        <v>54</v>
      </c>
    </row>
    <row r="61" spans="1:22">
      <c r="B61" s="129" t="s">
        <v>183</v>
      </c>
      <c r="C61" s="36"/>
      <c r="D61" s="86" t="s">
        <v>181</v>
      </c>
      <c r="E61" s="36">
        <v>31</v>
      </c>
      <c r="F61" s="36"/>
      <c r="G61" s="36">
        <v>23</v>
      </c>
      <c r="H61" s="36">
        <v>28</v>
      </c>
      <c r="I61" s="36"/>
      <c r="J61" s="36"/>
      <c r="K61" s="36">
        <v>30</v>
      </c>
      <c r="L61" s="36"/>
      <c r="M61" s="36"/>
      <c r="N61" s="36"/>
      <c r="O61" s="57">
        <f>SUM(E61:N61)</f>
        <v>112</v>
      </c>
      <c r="P61" s="58">
        <f>COUNT(E61:N61)</f>
        <v>4</v>
      </c>
      <c r="Q61" s="20">
        <f>IF(P61&lt;6,0,+SMALL((E61:N61),1))</f>
        <v>0</v>
      </c>
      <c r="R61" s="20">
        <f>IF(P61&lt;7,0,+SMALL((E61:N61),2))</f>
        <v>0</v>
      </c>
      <c r="S61" s="20">
        <f>IF(P61&lt;8,0,+SMALL((E61:N61),3))</f>
        <v>0</v>
      </c>
      <c r="T61" s="20">
        <f>IF(P61&lt;9,0,+SMALL((E61:N61),4))</f>
        <v>0</v>
      </c>
      <c r="U61" s="20">
        <f>O61-Q61-R61-S61-T61</f>
        <v>112</v>
      </c>
      <c r="V61" s="7">
        <f>RANK(U61,$U$6:$U$130,0)</f>
        <v>56</v>
      </c>
    </row>
    <row r="62" spans="1:22">
      <c r="B62" s="129" t="s">
        <v>96</v>
      </c>
      <c r="C62" s="36"/>
      <c r="D62" s="44" t="s">
        <v>5</v>
      </c>
      <c r="E62" s="36">
        <v>36</v>
      </c>
      <c r="F62" s="36"/>
      <c r="G62" s="36">
        <v>22</v>
      </c>
      <c r="H62" s="36">
        <v>29</v>
      </c>
      <c r="I62" s="36">
        <v>23</v>
      </c>
      <c r="J62" s="36"/>
      <c r="K62" s="36"/>
      <c r="L62" s="36"/>
      <c r="M62" s="36"/>
      <c r="N62" s="36"/>
      <c r="O62" s="57">
        <f>SUM(E62:N62)</f>
        <v>110</v>
      </c>
      <c r="P62" s="58">
        <f>COUNT(E62:N62)</f>
        <v>4</v>
      </c>
      <c r="Q62" s="20">
        <f>IF(P62&lt;6,0,+SMALL((E62:N62),1))</f>
        <v>0</v>
      </c>
      <c r="R62" s="20">
        <f>IF(P62&lt;7,0,+SMALL((E62:N62),2))</f>
        <v>0</v>
      </c>
      <c r="S62" s="20">
        <f>IF(P62&lt;8,0,+SMALL((E62:N62),3))</f>
        <v>0</v>
      </c>
      <c r="T62" s="20">
        <f>IF(P62&lt;9,0,+SMALL((E62:N62),4))</f>
        <v>0</v>
      </c>
      <c r="U62" s="20">
        <f>O62-Q62-R62-S62-T62</f>
        <v>110</v>
      </c>
      <c r="V62" s="7">
        <f>RANK(U62,$U$6:$U$130,0)</f>
        <v>57</v>
      </c>
    </row>
    <row r="63" spans="1:22">
      <c r="B63" s="129" t="s">
        <v>297</v>
      </c>
      <c r="C63" s="36"/>
      <c r="D63" s="44" t="s">
        <v>48</v>
      </c>
      <c r="E63" s="36"/>
      <c r="F63" s="36"/>
      <c r="G63" s="36">
        <v>37</v>
      </c>
      <c r="H63" s="36"/>
      <c r="I63" s="36"/>
      <c r="J63" s="36"/>
      <c r="K63" s="36"/>
      <c r="L63" s="36">
        <v>37</v>
      </c>
      <c r="M63" s="36">
        <v>36</v>
      </c>
      <c r="N63" s="36"/>
      <c r="O63" s="57">
        <f>SUM(E63:N63)</f>
        <v>110</v>
      </c>
      <c r="P63" s="58">
        <f>COUNT(E63:N63)</f>
        <v>3</v>
      </c>
      <c r="Q63" s="20">
        <f>IF(P63&lt;6,0,+SMALL((E63:N63),1))</f>
        <v>0</v>
      </c>
      <c r="R63" s="20">
        <f>IF(P63&lt;7,0,+SMALL((E63:N63),2))</f>
        <v>0</v>
      </c>
      <c r="S63" s="20">
        <f>IF(P63&lt;8,0,+SMALL((E63:N63),3))</f>
        <v>0</v>
      </c>
      <c r="T63" s="20">
        <f>IF(P63&lt;9,0,+SMALL((E63:N63),4))</f>
        <v>0</v>
      </c>
      <c r="U63" s="20">
        <f>O63-Q63-R63-S63-T63</f>
        <v>110</v>
      </c>
      <c r="V63" s="7">
        <f>RANK(U63,$U$6:$U$130,0)</f>
        <v>57</v>
      </c>
    </row>
    <row r="64" spans="1:22">
      <c r="B64" s="129" t="s">
        <v>319</v>
      </c>
      <c r="C64" s="36"/>
      <c r="D64" s="86" t="s">
        <v>181</v>
      </c>
      <c r="E64" s="36"/>
      <c r="F64" s="36">
        <v>38</v>
      </c>
      <c r="G64" s="36"/>
      <c r="H64" s="36">
        <v>42</v>
      </c>
      <c r="I64" s="36"/>
      <c r="J64" s="36"/>
      <c r="K64" s="36"/>
      <c r="L64" s="36"/>
      <c r="M64" s="36">
        <v>30</v>
      </c>
      <c r="N64" s="36"/>
      <c r="O64" s="57">
        <f>SUM(E64:N64)</f>
        <v>110</v>
      </c>
      <c r="P64" s="58">
        <f>COUNT(E64:N64)</f>
        <v>3</v>
      </c>
      <c r="Q64" s="20">
        <f>IF(P64&lt;6,0,+SMALL((E64:N64),1))</f>
        <v>0</v>
      </c>
      <c r="R64" s="20">
        <f>IF(P64&lt;7,0,+SMALL((E64:N64),2))</f>
        <v>0</v>
      </c>
      <c r="S64" s="20">
        <f>IF(P64&lt;8,0,+SMALL((E64:N64),3))</f>
        <v>0</v>
      </c>
      <c r="T64" s="20">
        <f>IF(P64&lt;9,0,+SMALL((E64:N64),4))</f>
        <v>0</v>
      </c>
      <c r="U64" s="20">
        <f>O64-Q64-R64-S64-T64</f>
        <v>110</v>
      </c>
      <c r="V64" s="7">
        <f>RANK(U64,$U$6:$U$130,0)</f>
        <v>57</v>
      </c>
    </row>
    <row r="65" spans="2:22">
      <c r="B65" s="129" t="s">
        <v>158</v>
      </c>
      <c r="C65" s="36"/>
      <c r="D65" s="75" t="s">
        <v>109</v>
      </c>
      <c r="E65" s="36"/>
      <c r="F65" s="36"/>
      <c r="G65" s="36"/>
      <c r="H65" s="36"/>
      <c r="I65" s="36">
        <v>42</v>
      </c>
      <c r="J65" s="36"/>
      <c r="K65" s="36">
        <v>29</v>
      </c>
      <c r="L65" s="36">
        <v>37</v>
      </c>
      <c r="M65" s="36"/>
      <c r="N65" s="36"/>
      <c r="O65" s="57">
        <f>SUM(E65:N65)</f>
        <v>108</v>
      </c>
      <c r="P65" s="58">
        <f>COUNT(E65:N65)</f>
        <v>3</v>
      </c>
      <c r="Q65" s="20">
        <f>IF(P65&lt;6,0,+SMALL((E65:N65),1))</f>
        <v>0</v>
      </c>
      <c r="R65" s="20">
        <f>IF(P65&lt;7,0,+SMALL((E65:N65),2))</f>
        <v>0</v>
      </c>
      <c r="S65" s="20">
        <f>IF(P65&lt;8,0,+SMALL((E65:N65),3))</f>
        <v>0</v>
      </c>
      <c r="T65" s="20">
        <f>IF(P65&lt;9,0,+SMALL((E65:N65),4))</f>
        <v>0</v>
      </c>
      <c r="U65" s="20">
        <f>O65-Q65-R65-S65-T65</f>
        <v>108</v>
      </c>
      <c r="V65" s="7">
        <f>RANK(U65,$U$6:$U$130,0)</f>
        <v>60</v>
      </c>
    </row>
    <row r="66" spans="2:22">
      <c r="B66" s="129" t="s">
        <v>174</v>
      </c>
      <c r="C66" s="36"/>
      <c r="D66" s="47" t="s">
        <v>50</v>
      </c>
      <c r="E66" s="36">
        <v>27</v>
      </c>
      <c r="F66" s="36"/>
      <c r="G66" s="36"/>
      <c r="H66" s="36">
        <v>9</v>
      </c>
      <c r="I66" s="36">
        <v>24</v>
      </c>
      <c r="J66" s="36">
        <v>33</v>
      </c>
      <c r="K66" s="36"/>
      <c r="L66" s="36">
        <v>14</v>
      </c>
      <c r="M66" s="36"/>
      <c r="N66" s="36"/>
      <c r="O66" s="57">
        <f>SUM(E66:N66)</f>
        <v>107</v>
      </c>
      <c r="P66" s="58">
        <f>COUNT(E66:N66)</f>
        <v>5</v>
      </c>
      <c r="Q66" s="20">
        <f>IF(P66&lt;6,0,+SMALL((E66:N66),1))</f>
        <v>0</v>
      </c>
      <c r="R66" s="20">
        <f>IF(P66&lt;7,0,+SMALL((E66:N66),2))</f>
        <v>0</v>
      </c>
      <c r="S66" s="20">
        <f>IF(P66&lt;8,0,+SMALL((E66:N66),3))</f>
        <v>0</v>
      </c>
      <c r="T66" s="20">
        <f>IF(P66&lt;9,0,+SMALL((E66:N66),4))</f>
        <v>0</v>
      </c>
      <c r="U66" s="20">
        <f>O66-Q66-R66-S66-T66</f>
        <v>107</v>
      </c>
      <c r="V66" s="7">
        <f>RANK(U66,$U$6:$U$130,0)</f>
        <v>61</v>
      </c>
    </row>
    <row r="67" spans="2:22">
      <c r="B67" s="129" t="s">
        <v>108</v>
      </c>
      <c r="C67" s="36"/>
      <c r="D67" s="71" t="s">
        <v>107</v>
      </c>
      <c r="E67" s="36">
        <v>32</v>
      </c>
      <c r="F67" s="36">
        <v>36</v>
      </c>
      <c r="G67" s="36"/>
      <c r="H67" s="36"/>
      <c r="I67" s="36"/>
      <c r="J67" s="36">
        <v>37</v>
      </c>
      <c r="K67" s="36"/>
      <c r="L67" s="36"/>
      <c r="M67" s="36"/>
      <c r="N67" s="36"/>
      <c r="O67" s="57">
        <f>SUM(E67:N67)</f>
        <v>105</v>
      </c>
      <c r="P67" s="58">
        <f>COUNT(E67:N67)</f>
        <v>3</v>
      </c>
      <c r="Q67" s="20">
        <f>IF(P67&lt;6,0,+SMALL((E67:N67),1))</f>
        <v>0</v>
      </c>
      <c r="R67" s="20">
        <f>IF(P67&lt;7,0,+SMALL((E67:N67),2))</f>
        <v>0</v>
      </c>
      <c r="S67" s="20">
        <f>IF(P67&lt;8,0,+SMALL((E67:N67),3))</f>
        <v>0</v>
      </c>
      <c r="T67" s="20">
        <f>IF(P67&lt;9,0,+SMALL((E67:N67),4))</f>
        <v>0</v>
      </c>
      <c r="U67" s="20">
        <f>O67-Q67-R67-S67-T67</f>
        <v>105</v>
      </c>
      <c r="V67" s="7">
        <f>RANK(U67,$U$6:$U$130,0)</f>
        <v>62</v>
      </c>
    </row>
    <row r="68" spans="2:22">
      <c r="B68" s="129" t="s">
        <v>103</v>
      </c>
      <c r="C68" s="36"/>
      <c r="D68" s="47" t="s">
        <v>50</v>
      </c>
      <c r="E68" s="36">
        <v>32</v>
      </c>
      <c r="F68" s="36">
        <v>39</v>
      </c>
      <c r="G68" s="36"/>
      <c r="H68" s="36"/>
      <c r="I68" s="36"/>
      <c r="J68" s="36">
        <v>33</v>
      </c>
      <c r="K68" s="36"/>
      <c r="L68" s="36"/>
      <c r="M68" s="36"/>
      <c r="N68" s="36"/>
      <c r="O68" s="57">
        <f>SUM(E68:N68)</f>
        <v>104</v>
      </c>
      <c r="P68" s="58">
        <f>COUNT(E68:N68)</f>
        <v>3</v>
      </c>
      <c r="Q68" s="20">
        <f>IF(P68&lt;6,0,+SMALL((E68:N68),1))</f>
        <v>0</v>
      </c>
      <c r="R68" s="20">
        <f>IF(P68&lt;7,0,+SMALL((E68:N68),2))</f>
        <v>0</v>
      </c>
      <c r="S68" s="20">
        <f>IF(P68&lt;8,0,+SMALL((E68:N68),3))</f>
        <v>0</v>
      </c>
      <c r="T68" s="20">
        <f>IF(P68&lt;9,0,+SMALL((E68:N68),4))</f>
        <v>0</v>
      </c>
      <c r="U68" s="20">
        <f>O68-Q68-R68-S68-T68</f>
        <v>104</v>
      </c>
      <c r="V68" s="7">
        <f>RANK(U68,$U$6:$U$130,0)</f>
        <v>63</v>
      </c>
    </row>
    <row r="69" spans="2:22">
      <c r="B69" s="129" t="s">
        <v>188</v>
      </c>
      <c r="C69" s="36"/>
      <c r="D69" s="44" t="s">
        <v>48</v>
      </c>
      <c r="E69" s="36">
        <v>35</v>
      </c>
      <c r="F69" s="36"/>
      <c r="G69" s="36"/>
      <c r="H69" s="36"/>
      <c r="I69" s="36"/>
      <c r="J69" s="36"/>
      <c r="K69" s="36"/>
      <c r="L69" s="36">
        <v>43</v>
      </c>
      <c r="M69" s="36">
        <v>24</v>
      </c>
      <c r="N69" s="36"/>
      <c r="O69" s="57">
        <f>SUM(E69:N69)</f>
        <v>102</v>
      </c>
      <c r="P69" s="58">
        <f>COUNT(E69:N69)</f>
        <v>3</v>
      </c>
      <c r="Q69" s="20">
        <f>IF(P69&lt;6,0,+SMALL((E69:N69),1))</f>
        <v>0</v>
      </c>
      <c r="R69" s="20">
        <f>IF(P69&lt;7,0,+SMALL((E69:N69),2))</f>
        <v>0</v>
      </c>
      <c r="S69" s="20">
        <f>IF(P69&lt;8,0,+SMALL((E69:N69),3))</f>
        <v>0</v>
      </c>
      <c r="T69" s="20">
        <f>IF(P69&lt;9,0,+SMALL((E69:N69),4))</f>
        <v>0</v>
      </c>
      <c r="U69" s="20">
        <f>O69-Q69-R69-S69-T69</f>
        <v>102</v>
      </c>
      <c r="V69" s="7">
        <f>RANK(U69,$U$6:$U$130,0)</f>
        <v>64</v>
      </c>
    </row>
    <row r="70" spans="2:22">
      <c r="B70" s="129" t="s">
        <v>170</v>
      </c>
      <c r="C70" s="36"/>
      <c r="D70" s="71" t="s">
        <v>107</v>
      </c>
      <c r="E70" s="36"/>
      <c r="F70" s="36">
        <v>38</v>
      </c>
      <c r="G70" s="36"/>
      <c r="H70" s="36"/>
      <c r="I70" s="36"/>
      <c r="J70" s="36"/>
      <c r="K70" s="36"/>
      <c r="L70" s="36">
        <v>32</v>
      </c>
      <c r="M70" s="36">
        <v>28</v>
      </c>
      <c r="N70" s="36"/>
      <c r="O70" s="57">
        <f>SUM(E70:N70)</f>
        <v>98</v>
      </c>
      <c r="P70" s="58">
        <f>COUNT(E70:N70)</f>
        <v>3</v>
      </c>
      <c r="Q70" s="20">
        <f>IF(P70&lt;6,0,+SMALL((E70:N70),1))</f>
        <v>0</v>
      </c>
      <c r="R70" s="20">
        <f>IF(P70&lt;7,0,+SMALL((E70:N70),2))</f>
        <v>0</v>
      </c>
      <c r="S70" s="20">
        <f>IF(P70&lt;8,0,+SMALL((E70:N70),3))</f>
        <v>0</v>
      </c>
      <c r="T70" s="20">
        <f>IF(P70&lt;9,0,+SMALL((E70:N70),4))</f>
        <v>0</v>
      </c>
      <c r="U70" s="20">
        <f>O70-Q70-R70-S70-T70</f>
        <v>98</v>
      </c>
      <c r="V70" s="7">
        <f>RANK(U70,$U$6:$U$130,0)</f>
        <v>65</v>
      </c>
    </row>
    <row r="71" spans="2:22">
      <c r="B71" s="129" t="s">
        <v>137</v>
      </c>
      <c r="C71" s="36"/>
      <c r="D71" s="71" t="s">
        <v>107</v>
      </c>
      <c r="E71" s="36"/>
      <c r="F71" s="36">
        <v>39</v>
      </c>
      <c r="G71" s="36"/>
      <c r="H71" s="36"/>
      <c r="I71" s="36"/>
      <c r="J71" s="36">
        <v>32</v>
      </c>
      <c r="K71" s="36"/>
      <c r="L71" s="36"/>
      <c r="M71" s="36">
        <v>25</v>
      </c>
      <c r="N71" s="36"/>
      <c r="O71" s="57">
        <f>SUM(E71:N71)</f>
        <v>96</v>
      </c>
      <c r="P71" s="58">
        <f>COUNT(E71:N71)</f>
        <v>3</v>
      </c>
      <c r="Q71" s="20">
        <f>IF(P71&lt;6,0,+SMALL((E71:N71),1))</f>
        <v>0</v>
      </c>
      <c r="R71" s="20">
        <f>IF(P71&lt;7,0,+SMALL((E71:N71),2))</f>
        <v>0</v>
      </c>
      <c r="S71" s="20">
        <f>IF(P71&lt;8,0,+SMALL((E71:N71),3))</f>
        <v>0</v>
      </c>
      <c r="T71" s="20">
        <f>IF(P71&lt;9,0,+SMALL((E71:N71),4))</f>
        <v>0</v>
      </c>
      <c r="U71" s="20">
        <f>O71-Q71-R71-S71-T71</f>
        <v>96</v>
      </c>
      <c r="V71" s="7">
        <f>RANK(U71,$U$6:$U$130,0)</f>
        <v>66</v>
      </c>
    </row>
    <row r="72" spans="2:22">
      <c r="B72" s="129" t="s">
        <v>35</v>
      </c>
      <c r="C72" s="36"/>
      <c r="D72" s="75" t="s">
        <v>109</v>
      </c>
      <c r="E72" s="36">
        <v>38</v>
      </c>
      <c r="F72" s="36"/>
      <c r="G72" s="36"/>
      <c r="H72" s="36"/>
      <c r="I72" s="36">
        <v>29</v>
      </c>
      <c r="J72" s="36"/>
      <c r="K72" s="36"/>
      <c r="L72" s="36">
        <v>27</v>
      </c>
      <c r="M72" s="36"/>
      <c r="N72" s="36"/>
      <c r="O72" s="57">
        <f>SUM(E72:N72)</f>
        <v>94</v>
      </c>
      <c r="P72" s="58">
        <f>COUNT(E72:N72)</f>
        <v>3</v>
      </c>
      <c r="Q72" s="20">
        <f>IF(P72&lt;6,0,+SMALL((E72:N72),1))</f>
        <v>0</v>
      </c>
      <c r="R72" s="20">
        <f>IF(P72&lt;7,0,+SMALL((E72:N72),2))</f>
        <v>0</v>
      </c>
      <c r="S72" s="20">
        <f>IF(P72&lt;8,0,+SMALL((E72:N72),3))</f>
        <v>0</v>
      </c>
      <c r="T72" s="20">
        <f>IF(P72&lt;9,0,+SMALL((E72:N72),4))</f>
        <v>0</v>
      </c>
      <c r="U72" s="20">
        <f>O72-Q72-R72-S72-T72</f>
        <v>94</v>
      </c>
      <c r="V72" s="7">
        <f>RANK(U72,$U$6:$U$130,0)</f>
        <v>67</v>
      </c>
    </row>
    <row r="73" spans="2:22">
      <c r="B73" s="129" t="s">
        <v>9</v>
      </c>
      <c r="C73" s="36"/>
      <c r="D73" s="45" t="s">
        <v>8</v>
      </c>
      <c r="E73" s="36"/>
      <c r="F73" s="36">
        <v>21</v>
      </c>
      <c r="G73" s="36"/>
      <c r="H73" s="36"/>
      <c r="I73" s="36"/>
      <c r="J73" s="36"/>
      <c r="K73" s="36">
        <v>26</v>
      </c>
      <c r="L73" s="36">
        <v>19</v>
      </c>
      <c r="M73" s="36">
        <v>25</v>
      </c>
      <c r="N73" s="36"/>
      <c r="O73" s="57">
        <f>SUM(E73:N73)</f>
        <v>91</v>
      </c>
      <c r="P73" s="58">
        <f>COUNT(E73:N73)</f>
        <v>4</v>
      </c>
      <c r="Q73" s="20">
        <f>IF(P73&lt;6,0,+SMALL((E73:N73),1))</f>
        <v>0</v>
      </c>
      <c r="R73" s="20">
        <f>IF(P73&lt;7,0,+SMALL((E73:N73),2))</f>
        <v>0</v>
      </c>
      <c r="S73" s="20">
        <f>IF(P73&lt;8,0,+SMALL((E73:N73),3))</f>
        <v>0</v>
      </c>
      <c r="T73" s="20">
        <f>IF(P73&lt;9,0,+SMALL((E73:N73),4))</f>
        <v>0</v>
      </c>
      <c r="U73" s="20">
        <f>O73-Q73-R73-S73-T73</f>
        <v>91</v>
      </c>
      <c r="V73" s="7">
        <f>RANK(U73,$U$6:$U$130,0)</f>
        <v>68</v>
      </c>
    </row>
    <row r="74" spans="2:22">
      <c r="B74" s="129" t="s">
        <v>184</v>
      </c>
      <c r="C74" s="36"/>
      <c r="D74" s="86" t="s">
        <v>181</v>
      </c>
      <c r="E74" s="36"/>
      <c r="F74" s="36"/>
      <c r="G74" s="36">
        <v>23</v>
      </c>
      <c r="H74" s="36">
        <v>28</v>
      </c>
      <c r="I74" s="36"/>
      <c r="J74" s="36"/>
      <c r="K74" s="36">
        <v>38</v>
      </c>
      <c r="L74" s="36"/>
      <c r="M74" s="36"/>
      <c r="N74" s="36"/>
      <c r="O74" s="57">
        <f>SUM(E74:N74)</f>
        <v>89</v>
      </c>
      <c r="P74" s="58">
        <f>COUNT(E74:N74)</f>
        <v>3</v>
      </c>
      <c r="Q74" s="20">
        <f>IF(P74&lt;6,0,+SMALL((E74:N74),1))</f>
        <v>0</v>
      </c>
      <c r="R74" s="20">
        <f>IF(P74&lt;7,0,+SMALL((E74:N74),2))</f>
        <v>0</v>
      </c>
      <c r="S74" s="20">
        <f>IF(P74&lt;8,0,+SMALL((E74:N74),3))</f>
        <v>0</v>
      </c>
      <c r="T74" s="20">
        <f>IF(P74&lt;9,0,+SMALL((E74:N74),4))</f>
        <v>0</v>
      </c>
      <c r="U74" s="20">
        <f>O74-Q74-R74-S74-T74</f>
        <v>89</v>
      </c>
      <c r="V74" s="7">
        <f>RANK(U74,$U$6:$U$130,0)</f>
        <v>69</v>
      </c>
    </row>
    <row r="75" spans="2:22">
      <c r="B75" s="129" t="s">
        <v>168</v>
      </c>
      <c r="C75" s="36"/>
      <c r="D75" s="46" t="s">
        <v>22</v>
      </c>
      <c r="E75" s="36">
        <v>27</v>
      </c>
      <c r="F75" s="36">
        <v>36</v>
      </c>
      <c r="G75" s="36">
        <v>25</v>
      </c>
      <c r="H75" s="36"/>
      <c r="I75" s="36"/>
      <c r="J75" s="36"/>
      <c r="K75" s="36"/>
      <c r="L75" s="36"/>
      <c r="M75" s="36"/>
      <c r="N75" s="36"/>
      <c r="O75" s="57">
        <f>SUM(E75:N75)</f>
        <v>88</v>
      </c>
      <c r="P75" s="58">
        <f>COUNT(E75:N75)</f>
        <v>3</v>
      </c>
      <c r="Q75" s="20">
        <f>IF(P75&lt;6,0,+SMALL((E75:N75),1))</f>
        <v>0</v>
      </c>
      <c r="R75" s="20">
        <f>IF(P75&lt;7,0,+SMALL((E75:N75),2))</f>
        <v>0</v>
      </c>
      <c r="S75" s="20">
        <f>IF(P75&lt;8,0,+SMALL((E75:N75),3))</f>
        <v>0</v>
      </c>
      <c r="T75" s="20">
        <f>IF(P75&lt;9,0,+SMALL((E75:N75),4))</f>
        <v>0</v>
      </c>
      <c r="U75" s="20">
        <f>O75-Q75-R75-S75-T75</f>
        <v>88</v>
      </c>
      <c r="V75" s="7">
        <f>RANK(U75,$U$6:$U$130,0)</f>
        <v>70</v>
      </c>
    </row>
    <row r="76" spans="2:22">
      <c r="B76" s="129" t="s">
        <v>26</v>
      </c>
      <c r="C76" s="36"/>
      <c r="D76" s="75" t="s">
        <v>109</v>
      </c>
      <c r="E76" s="36">
        <v>28</v>
      </c>
      <c r="F76" s="36">
        <v>23</v>
      </c>
      <c r="G76" s="36">
        <v>32</v>
      </c>
      <c r="H76" s="36"/>
      <c r="I76" s="36"/>
      <c r="J76" s="36"/>
      <c r="K76" s="36"/>
      <c r="L76" s="36"/>
      <c r="M76" s="36"/>
      <c r="N76" s="36"/>
      <c r="O76" s="57">
        <f>SUM(E76:N76)</f>
        <v>83</v>
      </c>
      <c r="P76" s="58">
        <f>COUNT(E76:N76)</f>
        <v>3</v>
      </c>
      <c r="Q76" s="20">
        <f>IF(P76&lt;6,0,+SMALL((E76:N76),1))</f>
        <v>0</v>
      </c>
      <c r="R76" s="20">
        <f>IF(P76&lt;7,0,+SMALL((E76:N76),2))</f>
        <v>0</v>
      </c>
      <c r="S76" s="20">
        <f>IF(P76&lt;8,0,+SMALL((E76:N76),3))</f>
        <v>0</v>
      </c>
      <c r="T76" s="20">
        <f>IF(P76&lt;9,0,+SMALL((E76:N76),4))</f>
        <v>0</v>
      </c>
      <c r="U76" s="20">
        <f>O76-Q76-R76-S76-T76</f>
        <v>83</v>
      </c>
      <c r="V76" s="7">
        <f>RANK(U76,$U$6:$U$130,0)</f>
        <v>71</v>
      </c>
    </row>
    <row r="77" spans="2:22">
      <c r="B77" s="129" t="s">
        <v>272</v>
      </c>
      <c r="C77" s="36"/>
      <c r="D77" s="44" t="s">
        <v>48</v>
      </c>
      <c r="E77" s="36">
        <v>26</v>
      </c>
      <c r="F77" s="36">
        <v>23</v>
      </c>
      <c r="G77" s="36"/>
      <c r="H77" s="36"/>
      <c r="I77" s="36"/>
      <c r="J77" s="36"/>
      <c r="K77" s="36"/>
      <c r="L77" s="36">
        <v>32</v>
      </c>
      <c r="M77" s="36"/>
      <c r="N77" s="36"/>
      <c r="O77" s="57">
        <f>SUM(E77:N77)</f>
        <v>81</v>
      </c>
      <c r="P77" s="58">
        <f>COUNT(E77:N77)</f>
        <v>3</v>
      </c>
      <c r="Q77" s="20">
        <f>IF(P77&lt;6,0,+SMALL((E77:N77),1))</f>
        <v>0</v>
      </c>
      <c r="R77" s="20">
        <f>IF(P77&lt;7,0,+SMALL((E77:N77),2))</f>
        <v>0</v>
      </c>
      <c r="S77" s="20">
        <f>IF(P77&lt;8,0,+SMALL((E77:N77),3))</f>
        <v>0</v>
      </c>
      <c r="T77" s="20">
        <f>IF(P77&lt;9,0,+SMALL((E77:N77),4))</f>
        <v>0</v>
      </c>
      <c r="U77" s="20">
        <f>O77-Q77-R77-S77-T77</f>
        <v>81</v>
      </c>
      <c r="V77" s="7">
        <f>RANK(U77,$U$6:$U$130,0)</f>
        <v>72</v>
      </c>
    </row>
    <row r="78" spans="2:22">
      <c r="B78" s="129" t="s">
        <v>46</v>
      </c>
      <c r="C78" s="36"/>
      <c r="D78" s="44" t="s">
        <v>5</v>
      </c>
      <c r="E78" s="36"/>
      <c r="F78" s="36"/>
      <c r="G78" s="36">
        <v>29</v>
      </c>
      <c r="H78" s="36">
        <v>27</v>
      </c>
      <c r="I78" s="36"/>
      <c r="J78" s="36"/>
      <c r="K78" s="36"/>
      <c r="L78" s="36">
        <v>24</v>
      </c>
      <c r="M78" s="36"/>
      <c r="N78" s="36"/>
      <c r="O78" s="57">
        <f>SUM(E78:N78)</f>
        <v>80</v>
      </c>
      <c r="P78" s="58">
        <f>COUNT(E78:N78)</f>
        <v>3</v>
      </c>
      <c r="Q78" s="20">
        <f>IF(P78&lt;6,0,+SMALL((E78:N78),1))</f>
        <v>0</v>
      </c>
      <c r="R78" s="20">
        <f>IF(P78&lt;7,0,+SMALL((E78:N78),2))</f>
        <v>0</v>
      </c>
      <c r="S78" s="20">
        <f>IF(P78&lt;8,0,+SMALL((E78:N78),3))</f>
        <v>0</v>
      </c>
      <c r="T78" s="20">
        <f>IF(P78&lt;9,0,+SMALL((E78:N78),4))</f>
        <v>0</v>
      </c>
      <c r="U78" s="20">
        <f>O78-Q78-R78-S78-T78</f>
        <v>80</v>
      </c>
      <c r="V78" s="7">
        <f>RANK(U78,$U$6:$U$130,0)</f>
        <v>73</v>
      </c>
    </row>
    <row r="79" spans="2:22">
      <c r="B79" s="129" t="s">
        <v>301</v>
      </c>
      <c r="C79" s="36"/>
      <c r="D79" s="86" t="s">
        <v>181</v>
      </c>
      <c r="E79" s="36"/>
      <c r="F79" s="36"/>
      <c r="G79" s="36">
        <v>20</v>
      </c>
      <c r="H79" s="36"/>
      <c r="I79" s="36"/>
      <c r="J79" s="36"/>
      <c r="K79" s="36">
        <v>32</v>
      </c>
      <c r="L79" s="36">
        <v>25</v>
      </c>
      <c r="M79" s="36"/>
      <c r="N79" s="36"/>
      <c r="O79" s="57">
        <f>SUM(E79:N79)</f>
        <v>77</v>
      </c>
      <c r="P79" s="58">
        <f>COUNT(E79:N79)</f>
        <v>3</v>
      </c>
      <c r="Q79" s="20">
        <f>IF(P79&lt;6,0,+SMALL((E79:N79),1))</f>
        <v>0</v>
      </c>
      <c r="R79" s="20">
        <f>IF(P79&lt;7,0,+SMALL((E79:N79),2))</f>
        <v>0</v>
      </c>
      <c r="S79" s="20">
        <f>IF(P79&lt;8,0,+SMALL((E79:N79),3))</f>
        <v>0</v>
      </c>
      <c r="T79" s="20">
        <f>IF(P79&lt;9,0,+SMALL((E79:N79),4))</f>
        <v>0</v>
      </c>
      <c r="U79" s="20">
        <f>O79-Q79-R79-S79-T79</f>
        <v>77</v>
      </c>
      <c r="V79" s="7">
        <f>RANK(U79,$U$6:$U$130,0)</f>
        <v>74</v>
      </c>
    </row>
    <row r="80" spans="2:22">
      <c r="B80" s="129" t="s">
        <v>300</v>
      </c>
      <c r="C80" s="36"/>
      <c r="D80" s="86" t="s">
        <v>181</v>
      </c>
      <c r="E80" s="36"/>
      <c r="F80" s="36"/>
      <c r="G80" s="36">
        <v>28</v>
      </c>
      <c r="H80" s="36">
        <v>28</v>
      </c>
      <c r="I80" s="36"/>
      <c r="J80" s="36"/>
      <c r="K80" s="36"/>
      <c r="L80" s="36">
        <v>20</v>
      </c>
      <c r="M80" s="36"/>
      <c r="N80" s="36"/>
      <c r="O80" s="57">
        <f>SUM(E80:N80)</f>
        <v>76</v>
      </c>
      <c r="P80" s="58">
        <f>COUNT(E80:N80)</f>
        <v>3</v>
      </c>
      <c r="Q80" s="20">
        <f>IF(P80&lt;6,0,+SMALL((E80:N80),1))</f>
        <v>0</v>
      </c>
      <c r="R80" s="20">
        <f>IF(P80&lt;7,0,+SMALL((E80:N80),2))</f>
        <v>0</v>
      </c>
      <c r="S80" s="20">
        <f>IF(P80&lt;8,0,+SMALL((E80:N80),3))</f>
        <v>0</v>
      </c>
      <c r="T80" s="20">
        <f>IF(P80&lt;9,0,+SMALL((E80:N80),4))</f>
        <v>0</v>
      </c>
      <c r="U80" s="20">
        <f>O80-Q80-R80-S80-T80</f>
        <v>76</v>
      </c>
      <c r="V80" s="7">
        <f>RANK(U80,$U$6:$U$130,0)</f>
        <v>75</v>
      </c>
    </row>
    <row r="81" spans="2:22">
      <c r="B81" s="129" t="s">
        <v>165</v>
      </c>
      <c r="C81" s="36"/>
      <c r="D81" s="46" t="s">
        <v>22</v>
      </c>
      <c r="E81" s="36"/>
      <c r="F81" s="36"/>
      <c r="G81" s="36"/>
      <c r="H81" s="36"/>
      <c r="I81" s="36"/>
      <c r="J81" s="36">
        <v>37</v>
      </c>
      <c r="K81" s="36"/>
      <c r="L81" s="36">
        <v>35</v>
      </c>
      <c r="M81" s="36"/>
      <c r="N81" s="36"/>
      <c r="O81" s="57">
        <f>SUM(E81:N81)</f>
        <v>72</v>
      </c>
      <c r="P81" s="58">
        <f>COUNT(E81:N81)</f>
        <v>2</v>
      </c>
      <c r="Q81" s="20">
        <f>IF(P81&lt;6,0,+SMALL((E81:N81),1))</f>
        <v>0</v>
      </c>
      <c r="R81" s="20">
        <f>IF(P81&lt;7,0,+SMALL((E81:N81),2))</f>
        <v>0</v>
      </c>
      <c r="S81" s="20">
        <f>IF(P81&lt;8,0,+SMALL((E81:N81),3))</f>
        <v>0</v>
      </c>
      <c r="T81" s="20">
        <f>IF(P81&lt;9,0,+SMALL((E81:N81),4))</f>
        <v>0</v>
      </c>
      <c r="U81" s="20">
        <f>O81-Q81-R81-S81-T81</f>
        <v>72</v>
      </c>
      <c r="V81" s="7">
        <f>RANK(U81,$U$6:$U$130,0)</f>
        <v>76</v>
      </c>
    </row>
    <row r="82" spans="2:22">
      <c r="B82" s="129" t="s">
        <v>345</v>
      </c>
      <c r="C82" s="36"/>
      <c r="D82" s="71" t="s">
        <v>107</v>
      </c>
      <c r="E82" s="36"/>
      <c r="F82" s="36">
        <v>31</v>
      </c>
      <c r="G82" s="36"/>
      <c r="H82" s="36"/>
      <c r="I82" s="36"/>
      <c r="J82" s="36"/>
      <c r="K82" s="36"/>
      <c r="L82" s="36"/>
      <c r="M82" s="36">
        <v>40</v>
      </c>
      <c r="N82" s="36"/>
      <c r="O82" s="57">
        <f>SUM(E82:N82)</f>
        <v>71</v>
      </c>
      <c r="P82" s="58">
        <f>COUNT(E82:N82)</f>
        <v>2</v>
      </c>
      <c r="Q82" s="20">
        <f>IF(P82&lt;6,0,+SMALL((E82:N82),1))</f>
        <v>0</v>
      </c>
      <c r="R82" s="20">
        <f>IF(P82&lt;7,0,+SMALL((E82:N82),2))</f>
        <v>0</v>
      </c>
      <c r="S82" s="20">
        <f>IF(P82&lt;8,0,+SMALL((E82:N82),3))</f>
        <v>0</v>
      </c>
      <c r="T82" s="20">
        <f>IF(P82&lt;9,0,+SMALL((E82:N82),4))</f>
        <v>0</v>
      </c>
      <c r="U82" s="20">
        <f>O82-Q82-R82-S82-T82</f>
        <v>71</v>
      </c>
      <c r="V82" s="7">
        <f>RANK(U82,$U$6:$U$130,0)</f>
        <v>77</v>
      </c>
    </row>
    <row r="83" spans="2:22">
      <c r="B83" s="129" t="s">
        <v>337</v>
      </c>
      <c r="C83" s="36"/>
      <c r="D83" s="44" t="s">
        <v>48</v>
      </c>
      <c r="E83" s="36"/>
      <c r="F83" s="36"/>
      <c r="G83" s="36"/>
      <c r="H83" s="36"/>
      <c r="I83" s="36">
        <v>32</v>
      </c>
      <c r="J83" s="36"/>
      <c r="K83" s="36"/>
      <c r="L83" s="36">
        <v>37</v>
      </c>
      <c r="M83" s="36"/>
      <c r="N83" s="36"/>
      <c r="O83" s="57">
        <f>SUM(E83:N83)</f>
        <v>69</v>
      </c>
      <c r="P83" s="58">
        <f>COUNT(E83:N83)</f>
        <v>2</v>
      </c>
      <c r="Q83" s="20">
        <f>IF(P83&lt;6,0,+SMALL((E83:N83),1))</f>
        <v>0</v>
      </c>
      <c r="R83" s="20">
        <f>IF(P83&lt;7,0,+SMALL((E83:N83),2))</f>
        <v>0</v>
      </c>
      <c r="S83" s="20">
        <f>IF(P83&lt;8,0,+SMALL((E83:N83),3))</f>
        <v>0</v>
      </c>
      <c r="T83" s="20">
        <f>IF(P83&lt;9,0,+SMALL((E83:N83),4))</f>
        <v>0</v>
      </c>
      <c r="U83" s="20">
        <f>O83-Q83-R83-S83-T83</f>
        <v>69</v>
      </c>
      <c r="V83" s="7">
        <f>RANK(U83,$U$6:$U$130,0)</f>
        <v>78</v>
      </c>
    </row>
    <row r="84" spans="2:22">
      <c r="B84" s="129" t="s">
        <v>200</v>
      </c>
      <c r="C84" s="49"/>
      <c r="D84" s="75" t="s">
        <v>109</v>
      </c>
      <c r="E84" s="36"/>
      <c r="F84" s="36">
        <v>36</v>
      </c>
      <c r="G84" s="36"/>
      <c r="H84" s="36"/>
      <c r="I84" s="36">
        <v>33</v>
      </c>
      <c r="J84" s="36"/>
      <c r="K84" s="36"/>
      <c r="L84" s="36"/>
      <c r="M84" s="36"/>
      <c r="N84" s="36"/>
      <c r="O84" s="57">
        <f>SUM(E84:N84)</f>
        <v>69</v>
      </c>
      <c r="P84" s="58">
        <f>COUNT(E84:N84)</f>
        <v>2</v>
      </c>
      <c r="Q84" s="20">
        <f>IF(P84&lt;6,0,+SMALL((E84:N84),1))</f>
        <v>0</v>
      </c>
      <c r="R84" s="20">
        <f>IF(P84&lt;7,0,+SMALL((E84:N84),2))</f>
        <v>0</v>
      </c>
      <c r="S84" s="20">
        <f>IF(P84&lt;8,0,+SMALL((E84:N84),3))</f>
        <v>0</v>
      </c>
      <c r="T84" s="20">
        <f>IF(P84&lt;9,0,+SMALL((E84:N84),4))</f>
        <v>0</v>
      </c>
      <c r="U84" s="20">
        <f>O84-Q84-R84-S84-T84</f>
        <v>69</v>
      </c>
      <c r="V84" s="7">
        <f>RANK(U84,$U$6:$U$130,0)</f>
        <v>78</v>
      </c>
    </row>
    <row r="85" spans="2:22">
      <c r="B85" s="129" t="s">
        <v>191</v>
      </c>
      <c r="C85" s="36"/>
      <c r="D85" s="71" t="s">
        <v>107</v>
      </c>
      <c r="E85" s="36"/>
      <c r="F85" s="36">
        <v>34</v>
      </c>
      <c r="G85" s="36"/>
      <c r="H85" s="36"/>
      <c r="I85" s="36"/>
      <c r="J85" s="36">
        <v>34</v>
      </c>
      <c r="K85" s="36"/>
      <c r="L85" s="36"/>
      <c r="M85" s="36"/>
      <c r="N85" s="36"/>
      <c r="O85" s="57">
        <f>SUM(E85:N85)</f>
        <v>68</v>
      </c>
      <c r="P85" s="58">
        <f>COUNT(E85:N85)</f>
        <v>2</v>
      </c>
      <c r="Q85" s="20">
        <f>IF(P85&lt;6,0,+SMALL((E85:N85),1))</f>
        <v>0</v>
      </c>
      <c r="R85" s="20">
        <f>IF(P85&lt;7,0,+SMALL((E85:N85),2))</f>
        <v>0</v>
      </c>
      <c r="S85" s="20">
        <f>IF(P85&lt;8,0,+SMALL((E85:N85),3))</f>
        <v>0</v>
      </c>
      <c r="T85" s="20">
        <f>IF(P85&lt;9,0,+SMALL((E85:N85),4))</f>
        <v>0</v>
      </c>
      <c r="U85" s="20">
        <f>O85-Q85-R85-S85-T85</f>
        <v>68</v>
      </c>
      <c r="V85" s="7">
        <f>RANK(U85,$U$6:$U$130,0)</f>
        <v>80</v>
      </c>
    </row>
    <row r="86" spans="2:22">
      <c r="B86" s="129" t="s">
        <v>299</v>
      </c>
      <c r="C86" s="36"/>
      <c r="D86" s="86" t="s">
        <v>181</v>
      </c>
      <c r="E86" s="36"/>
      <c r="F86" s="36"/>
      <c r="G86" s="36">
        <v>23</v>
      </c>
      <c r="H86" s="36">
        <v>29</v>
      </c>
      <c r="I86" s="36"/>
      <c r="J86" s="36"/>
      <c r="K86" s="36"/>
      <c r="L86" s="36"/>
      <c r="M86" s="36">
        <v>16</v>
      </c>
      <c r="N86" s="36"/>
      <c r="O86" s="57">
        <f>SUM(E86:N86)</f>
        <v>68</v>
      </c>
      <c r="P86" s="58">
        <f>COUNT(E86:N86)</f>
        <v>3</v>
      </c>
      <c r="Q86" s="20">
        <f>IF(P86&lt;6,0,+SMALL((E86:N86),1))</f>
        <v>0</v>
      </c>
      <c r="R86" s="20">
        <f>IF(P86&lt;7,0,+SMALL((E86:N86),2))</f>
        <v>0</v>
      </c>
      <c r="S86" s="20">
        <f>IF(P86&lt;8,0,+SMALL((E86:N86),3))</f>
        <v>0</v>
      </c>
      <c r="T86" s="20">
        <f>IF(P86&lt;9,0,+SMALL((E86:N86),4))</f>
        <v>0</v>
      </c>
      <c r="U86" s="20">
        <f>O86-Q86-R86-S86-T86</f>
        <v>68</v>
      </c>
      <c r="V86" s="7">
        <f>RANK(U86,$U$6:$U$130,0)</f>
        <v>80</v>
      </c>
    </row>
    <row r="87" spans="2:22">
      <c r="B87" s="129" t="s">
        <v>320</v>
      </c>
      <c r="C87" s="36"/>
      <c r="D87" s="86" t="s">
        <v>181</v>
      </c>
      <c r="E87" s="36"/>
      <c r="F87" s="36"/>
      <c r="G87" s="36"/>
      <c r="H87" s="36">
        <v>37</v>
      </c>
      <c r="I87" s="36"/>
      <c r="J87" s="36"/>
      <c r="K87" s="36"/>
      <c r="L87" s="36">
        <v>30</v>
      </c>
      <c r="M87" s="36"/>
      <c r="N87" s="36"/>
      <c r="O87" s="57">
        <f>SUM(E87:N87)</f>
        <v>67</v>
      </c>
      <c r="P87" s="58">
        <f>COUNT(E87:N87)</f>
        <v>2</v>
      </c>
      <c r="Q87" s="20">
        <f>IF(P87&lt;6,0,+SMALL((E87:N87),1))</f>
        <v>0</v>
      </c>
      <c r="R87" s="20">
        <f>IF(P87&lt;7,0,+SMALL((E87:N87),2))</f>
        <v>0</v>
      </c>
      <c r="S87" s="20">
        <f>IF(P87&lt;8,0,+SMALL((E87:N87),3))</f>
        <v>0</v>
      </c>
      <c r="T87" s="20">
        <f>IF(P87&lt;9,0,+SMALL((E87:N87),4))</f>
        <v>0</v>
      </c>
      <c r="U87" s="20">
        <f>O87-Q87-R87-S87-T87</f>
        <v>67</v>
      </c>
      <c r="V87" s="7">
        <f>RANK(U87,$U$6:$U$130,0)</f>
        <v>82</v>
      </c>
    </row>
    <row r="88" spans="2:22">
      <c r="B88" s="129" t="s">
        <v>115</v>
      </c>
      <c r="C88" s="36"/>
      <c r="D88" s="71" t="s">
        <v>107</v>
      </c>
      <c r="E88" s="36">
        <v>36</v>
      </c>
      <c r="F88" s="36"/>
      <c r="G88" s="36"/>
      <c r="H88" s="36"/>
      <c r="I88" s="36"/>
      <c r="J88" s="36"/>
      <c r="K88" s="36"/>
      <c r="L88" s="36"/>
      <c r="M88" s="36">
        <v>30</v>
      </c>
      <c r="N88" s="36"/>
      <c r="O88" s="57">
        <f>SUM(E88:N88)</f>
        <v>66</v>
      </c>
      <c r="P88" s="58">
        <f>COUNT(E88:N88)</f>
        <v>2</v>
      </c>
      <c r="Q88" s="20">
        <f>IF(P88&lt;6,0,+SMALL((E88:N88),1))</f>
        <v>0</v>
      </c>
      <c r="R88" s="20">
        <f>IF(P88&lt;7,0,+SMALL((E88:N88),2))</f>
        <v>0</v>
      </c>
      <c r="S88" s="20">
        <f>IF(P88&lt;8,0,+SMALL((E88:N88),3))</f>
        <v>0</v>
      </c>
      <c r="T88" s="20">
        <f>IF(P88&lt;9,0,+SMALL((E88:N88),4))</f>
        <v>0</v>
      </c>
      <c r="U88" s="20">
        <f>O88-Q88-R88-S88-T88</f>
        <v>66</v>
      </c>
      <c r="V88" s="7">
        <f>RANK(U88,$U$6:$U$130,0)</f>
        <v>83</v>
      </c>
    </row>
    <row r="89" spans="2:22">
      <c r="B89" s="129" t="s">
        <v>277</v>
      </c>
      <c r="C89" s="36"/>
      <c r="D89" s="86" t="s">
        <v>181</v>
      </c>
      <c r="E89" s="36">
        <v>26</v>
      </c>
      <c r="F89" s="36"/>
      <c r="G89" s="36">
        <v>18</v>
      </c>
      <c r="H89" s="36">
        <v>22</v>
      </c>
      <c r="I89" s="36"/>
      <c r="J89" s="36"/>
      <c r="K89" s="36"/>
      <c r="L89" s="36"/>
      <c r="M89" s="36"/>
      <c r="N89" s="36"/>
      <c r="O89" s="57">
        <f>SUM(E89:N89)</f>
        <v>66</v>
      </c>
      <c r="P89" s="58">
        <f>COUNT(E89:N89)</f>
        <v>3</v>
      </c>
      <c r="Q89" s="20">
        <f>IF(P89&lt;6,0,+SMALL((E89:N89),1))</f>
        <v>0</v>
      </c>
      <c r="R89" s="20">
        <f>IF(P89&lt;7,0,+SMALL((E89:N89),2))</f>
        <v>0</v>
      </c>
      <c r="S89" s="20">
        <f>IF(P89&lt;8,0,+SMALL((E89:N89),3))</f>
        <v>0</v>
      </c>
      <c r="T89" s="20">
        <f>IF(P89&lt;9,0,+SMALL((E89:N89),4))</f>
        <v>0</v>
      </c>
      <c r="U89" s="20">
        <f>O89-Q89-R89-S89-T89</f>
        <v>66</v>
      </c>
      <c r="V89" s="7">
        <f>RANK(U89,$U$6:$U$130,0)</f>
        <v>83</v>
      </c>
    </row>
    <row r="90" spans="2:22">
      <c r="B90" s="129" t="s">
        <v>203</v>
      </c>
      <c r="C90" s="36"/>
      <c r="D90" s="71" t="s">
        <v>107</v>
      </c>
      <c r="E90" s="36">
        <v>33</v>
      </c>
      <c r="F90" s="36"/>
      <c r="G90" s="36"/>
      <c r="H90" s="36"/>
      <c r="I90" s="36"/>
      <c r="J90" s="36"/>
      <c r="K90" s="36"/>
      <c r="L90" s="36"/>
      <c r="M90" s="36">
        <v>31</v>
      </c>
      <c r="N90" s="36"/>
      <c r="O90" s="57">
        <f>SUM(E90:N90)</f>
        <v>64</v>
      </c>
      <c r="P90" s="58">
        <f>COUNT(E90:N90)</f>
        <v>2</v>
      </c>
      <c r="Q90" s="20">
        <f>IF(P90&lt;6,0,+SMALL((E90:N90),1))</f>
        <v>0</v>
      </c>
      <c r="R90" s="20">
        <f>IF(P90&lt;7,0,+SMALL((E90:N90),2))</f>
        <v>0</v>
      </c>
      <c r="S90" s="20">
        <f>IF(P90&lt;8,0,+SMALL((E90:N90),3))</f>
        <v>0</v>
      </c>
      <c r="T90" s="20">
        <f>IF(P90&lt;9,0,+SMALL((E90:N90),4))</f>
        <v>0</v>
      </c>
      <c r="U90" s="20">
        <f>O90-Q90-R90-S90-T90</f>
        <v>64</v>
      </c>
      <c r="V90" s="7">
        <f>RANK(U90,$U$6:$U$130,0)</f>
        <v>85</v>
      </c>
    </row>
    <row r="91" spans="2:22">
      <c r="B91" s="129" t="s">
        <v>253</v>
      </c>
      <c r="C91" s="36"/>
      <c r="D91" s="76" t="s">
        <v>16</v>
      </c>
      <c r="E91" s="36">
        <v>35</v>
      </c>
      <c r="F91" s="36"/>
      <c r="G91" s="36"/>
      <c r="H91" s="36"/>
      <c r="I91" s="36">
        <v>28</v>
      </c>
      <c r="J91" s="36"/>
      <c r="K91" s="36"/>
      <c r="L91" s="36"/>
      <c r="M91" s="36"/>
      <c r="N91" s="36"/>
      <c r="O91" s="57">
        <f>SUM(E91:N91)</f>
        <v>63</v>
      </c>
      <c r="P91" s="58">
        <f>COUNT(E91:N91)</f>
        <v>2</v>
      </c>
      <c r="Q91" s="20">
        <f>IF(P91&lt;6,0,+SMALL((E91:N91),1))</f>
        <v>0</v>
      </c>
      <c r="R91" s="20">
        <f>IF(P91&lt;7,0,+SMALL((E91:N91),2))</f>
        <v>0</v>
      </c>
      <c r="S91" s="20">
        <f>IF(P91&lt;8,0,+SMALL((E91:N91),3))</f>
        <v>0</v>
      </c>
      <c r="T91" s="20">
        <f>IF(P91&lt;9,0,+SMALL((E91:N91),4))</f>
        <v>0</v>
      </c>
      <c r="U91" s="20">
        <f>O91-Q91-R91-S91-T91</f>
        <v>63</v>
      </c>
      <c r="V91" s="7">
        <f>RANK(U91,$U$6:$U$130,0)</f>
        <v>86</v>
      </c>
    </row>
    <row r="92" spans="2:22">
      <c r="B92" s="129" t="s">
        <v>250</v>
      </c>
      <c r="C92" s="36"/>
      <c r="D92" s="46" t="s">
        <v>22</v>
      </c>
      <c r="E92" s="36">
        <v>26</v>
      </c>
      <c r="F92" s="36"/>
      <c r="G92" s="36"/>
      <c r="H92" s="36"/>
      <c r="I92" s="36">
        <v>35</v>
      </c>
      <c r="J92" s="36"/>
      <c r="K92" s="36"/>
      <c r="L92" s="36"/>
      <c r="M92" s="36"/>
      <c r="N92" s="36"/>
      <c r="O92" s="57">
        <f>SUM(E92:N92)</f>
        <v>61</v>
      </c>
      <c r="P92" s="58">
        <f>COUNT(E92:N92)</f>
        <v>2</v>
      </c>
      <c r="Q92" s="20">
        <f>IF(P92&lt;6,0,+SMALL((E92:N92),1))</f>
        <v>0</v>
      </c>
      <c r="R92" s="20">
        <f>IF(P92&lt;7,0,+SMALL((E92:N92),2))</f>
        <v>0</v>
      </c>
      <c r="S92" s="20">
        <f>IF(P92&lt;8,0,+SMALL((E92:N92),3))</f>
        <v>0</v>
      </c>
      <c r="T92" s="20">
        <f>IF(P92&lt;9,0,+SMALL((E92:N92),4))</f>
        <v>0</v>
      </c>
      <c r="U92" s="20">
        <f>O92-Q92-R92-S92-T92</f>
        <v>61</v>
      </c>
      <c r="V92" s="7">
        <f>RANK(U92,$U$6:$U$130,0)</f>
        <v>87</v>
      </c>
    </row>
    <row r="93" spans="2:22">
      <c r="B93" s="129" t="s">
        <v>190</v>
      </c>
      <c r="C93" s="36"/>
      <c r="D93" s="44" t="s">
        <v>48</v>
      </c>
      <c r="E93" s="36">
        <v>30</v>
      </c>
      <c r="F93" s="36"/>
      <c r="G93" s="36">
        <v>26</v>
      </c>
      <c r="H93" s="36"/>
      <c r="I93" s="36"/>
      <c r="J93" s="36"/>
      <c r="K93" s="36"/>
      <c r="L93" s="36"/>
      <c r="M93" s="36"/>
      <c r="N93" s="36"/>
      <c r="O93" s="57">
        <f>SUM(E93:N93)</f>
        <v>56</v>
      </c>
      <c r="P93" s="58">
        <f>COUNT(E93:N93)</f>
        <v>2</v>
      </c>
      <c r="Q93" s="20">
        <f>IF(P93&lt;6,0,+SMALL((E93:N93),1))</f>
        <v>0</v>
      </c>
      <c r="R93" s="20">
        <f>IF(P93&lt;7,0,+SMALL((E93:N93),2))</f>
        <v>0</v>
      </c>
      <c r="S93" s="20">
        <f>IF(P93&lt;8,0,+SMALL((E93:N93),3))</f>
        <v>0</v>
      </c>
      <c r="T93" s="20">
        <f>IF(P93&lt;9,0,+SMALL((E93:N93),4))</f>
        <v>0</v>
      </c>
      <c r="U93" s="20">
        <f>O93-Q93-R93-S93-T93</f>
        <v>56</v>
      </c>
      <c r="V93" s="7">
        <f>RANK(U93,$U$6:$U$130,0)</f>
        <v>88</v>
      </c>
    </row>
    <row r="94" spans="2:22">
      <c r="B94" s="129" t="s">
        <v>296</v>
      </c>
      <c r="C94" s="36"/>
      <c r="D94" s="44" t="s">
        <v>48</v>
      </c>
      <c r="E94" s="36"/>
      <c r="F94" s="36"/>
      <c r="G94" s="36">
        <v>33</v>
      </c>
      <c r="H94" s="36">
        <v>22</v>
      </c>
      <c r="I94" s="36"/>
      <c r="J94" s="36"/>
      <c r="K94" s="36"/>
      <c r="L94" s="36"/>
      <c r="M94" s="36"/>
      <c r="N94" s="36"/>
      <c r="O94" s="57">
        <f>SUM(E94:N94)</f>
        <v>55</v>
      </c>
      <c r="P94" s="58">
        <f>COUNT(E94:N94)</f>
        <v>2</v>
      </c>
      <c r="Q94" s="20">
        <f>IF(P94&lt;6,0,+SMALL((E94:N94),1))</f>
        <v>0</v>
      </c>
      <c r="R94" s="20">
        <f>IF(P94&lt;7,0,+SMALL((E94:N94),2))</f>
        <v>0</v>
      </c>
      <c r="S94" s="20">
        <f>IF(P94&lt;8,0,+SMALL((E94:N94),3))</f>
        <v>0</v>
      </c>
      <c r="T94" s="20">
        <f>IF(P94&lt;9,0,+SMALL((E94:N94),4))</f>
        <v>0</v>
      </c>
      <c r="U94" s="20">
        <f>O94-Q94-R94-S94-T94</f>
        <v>55</v>
      </c>
      <c r="V94" s="7">
        <f>RANK(U94,$U$6:$U$130,0)</f>
        <v>89</v>
      </c>
    </row>
    <row r="95" spans="2:22">
      <c r="B95" s="129" t="s">
        <v>255</v>
      </c>
      <c r="C95" s="36"/>
      <c r="D95" s="75" t="s">
        <v>109</v>
      </c>
      <c r="E95" s="36">
        <v>27</v>
      </c>
      <c r="F95" s="36"/>
      <c r="G95" s="36"/>
      <c r="H95" s="36"/>
      <c r="I95" s="36"/>
      <c r="J95" s="36"/>
      <c r="K95" s="36"/>
      <c r="L95" s="36">
        <v>28</v>
      </c>
      <c r="M95" s="36"/>
      <c r="N95" s="36"/>
      <c r="O95" s="57">
        <f>SUM(E95:N95)</f>
        <v>55</v>
      </c>
      <c r="P95" s="58">
        <f>COUNT(E95:N95)</f>
        <v>2</v>
      </c>
      <c r="Q95" s="20">
        <f>IF(P95&lt;6,0,+SMALL((E95:N95),1))</f>
        <v>0</v>
      </c>
      <c r="R95" s="20">
        <f>IF(P95&lt;7,0,+SMALL((E95:N95),2))</f>
        <v>0</v>
      </c>
      <c r="S95" s="20">
        <f>IF(P95&lt;8,0,+SMALL((E95:N95),3))</f>
        <v>0</v>
      </c>
      <c r="T95" s="20">
        <f>IF(P95&lt;9,0,+SMALL((E95:N95),4))</f>
        <v>0</v>
      </c>
      <c r="U95" s="20">
        <f>O95-Q95-R95-S95-T95</f>
        <v>55</v>
      </c>
      <c r="V95" s="7">
        <f>RANK(U95,$U$6:$U$130,0)</f>
        <v>89</v>
      </c>
    </row>
    <row r="96" spans="2:22">
      <c r="B96" s="129" t="s">
        <v>322</v>
      </c>
      <c r="C96" s="49"/>
      <c r="D96" s="131" t="s">
        <v>236</v>
      </c>
      <c r="E96" s="36">
        <v>0</v>
      </c>
      <c r="F96" s="36">
        <v>29</v>
      </c>
      <c r="G96" s="36"/>
      <c r="H96" s="36"/>
      <c r="I96" s="36"/>
      <c r="J96" s="36"/>
      <c r="K96" s="36"/>
      <c r="L96" s="36">
        <v>25</v>
      </c>
      <c r="M96" s="36"/>
      <c r="N96" s="36"/>
      <c r="O96" s="57">
        <f>SUM(E96:N96)</f>
        <v>54</v>
      </c>
      <c r="P96" s="58">
        <f>COUNT(E96:N96)</f>
        <v>3</v>
      </c>
      <c r="Q96" s="20">
        <f>IF(P96&lt;6,0,+SMALL((E96:N96),1))</f>
        <v>0</v>
      </c>
      <c r="R96" s="20">
        <f>IF(P96&lt;7,0,+SMALL((E96:N96),2))</f>
        <v>0</v>
      </c>
      <c r="S96" s="20">
        <f>IF(P96&lt;8,0,+SMALL((E96:N96),3))</f>
        <v>0</v>
      </c>
      <c r="T96" s="20">
        <f>IF(P96&lt;9,0,+SMALL((E96:N96),4))</f>
        <v>0</v>
      </c>
      <c r="U96" s="20">
        <f>O96-Q96-R96-S96-T96</f>
        <v>54</v>
      </c>
      <c r="V96" s="7">
        <f>RANK(U96,$U$6:$U$130,0)</f>
        <v>91</v>
      </c>
    </row>
    <row r="97" spans="1:22">
      <c r="B97" s="129" t="s">
        <v>273</v>
      </c>
      <c r="C97" s="36"/>
      <c r="D97" s="44" t="s">
        <v>48</v>
      </c>
      <c r="E97" s="36">
        <v>28</v>
      </c>
      <c r="F97" s="36"/>
      <c r="G97" s="36">
        <v>24</v>
      </c>
      <c r="H97" s="36"/>
      <c r="I97" s="36"/>
      <c r="J97" s="36"/>
      <c r="K97" s="36"/>
      <c r="L97" s="36"/>
      <c r="M97" s="36"/>
      <c r="N97" s="36"/>
      <c r="O97" s="57">
        <f>SUM(E97:N97)</f>
        <v>52</v>
      </c>
      <c r="P97" s="58">
        <f>COUNT(E97:N97)</f>
        <v>2</v>
      </c>
      <c r="Q97" s="20">
        <f>IF(P97&lt;6,0,+SMALL((E97:N97),1))</f>
        <v>0</v>
      </c>
      <c r="R97" s="20">
        <f>IF(P97&lt;7,0,+SMALL((E97:N97),2))</f>
        <v>0</v>
      </c>
      <c r="S97" s="20">
        <f>IF(P97&lt;8,0,+SMALL((E97:N97),3))</f>
        <v>0</v>
      </c>
      <c r="T97" s="20">
        <f>IF(P97&lt;9,0,+SMALL((E97:N97),4))</f>
        <v>0</v>
      </c>
      <c r="U97" s="20">
        <f>O97-Q97-R97-S97-T97</f>
        <v>52</v>
      </c>
      <c r="V97" s="7">
        <f>RANK(U97,$U$6:$U$130,0)</f>
        <v>92</v>
      </c>
    </row>
    <row r="98" spans="1:22">
      <c r="B98" s="129" t="s">
        <v>257</v>
      </c>
      <c r="C98" s="49"/>
      <c r="D98" s="131" t="s">
        <v>236</v>
      </c>
      <c r="E98" s="36">
        <v>28</v>
      </c>
      <c r="F98" s="36"/>
      <c r="G98" s="36"/>
      <c r="H98" s="36"/>
      <c r="I98" s="36"/>
      <c r="J98" s="36"/>
      <c r="K98" s="36"/>
      <c r="L98" s="36">
        <v>19</v>
      </c>
      <c r="M98" s="36"/>
      <c r="N98" s="36"/>
      <c r="O98" s="57">
        <f>SUM(E98:N98)</f>
        <v>47</v>
      </c>
      <c r="P98" s="58">
        <f>COUNT(E98:N98)</f>
        <v>2</v>
      </c>
      <c r="Q98" s="20">
        <f>IF(P98&lt;6,0,+SMALL((E98:N98),1))</f>
        <v>0</v>
      </c>
      <c r="R98" s="20">
        <f>IF(P98&lt;7,0,+SMALL((E98:N98),2))</f>
        <v>0</v>
      </c>
      <c r="S98" s="20">
        <f>IF(P98&lt;8,0,+SMALL((E98:N98),3))</f>
        <v>0</v>
      </c>
      <c r="T98" s="20">
        <f>IF(P98&lt;9,0,+SMALL((E98:N98),4))</f>
        <v>0</v>
      </c>
      <c r="U98" s="20">
        <f>O98-Q98-R98-S98-T98</f>
        <v>47</v>
      </c>
      <c r="V98" s="7">
        <f>RANK(U98,$U$6:$U$130,0)</f>
        <v>93</v>
      </c>
    </row>
    <row r="99" spans="1:22">
      <c r="B99" s="129" t="s">
        <v>293</v>
      </c>
      <c r="C99" s="36"/>
      <c r="D99" s="119" t="s">
        <v>192</v>
      </c>
      <c r="E99" s="36"/>
      <c r="F99" s="36"/>
      <c r="G99" s="36">
        <v>21</v>
      </c>
      <c r="H99" s="36">
        <v>22</v>
      </c>
      <c r="I99" s="36"/>
      <c r="J99" s="36"/>
      <c r="K99" s="36"/>
      <c r="L99" s="36"/>
      <c r="M99" s="36"/>
      <c r="N99" s="36"/>
      <c r="O99" s="57">
        <f>SUM(E99:N99)</f>
        <v>43</v>
      </c>
      <c r="P99" s="58">
        <f>COUNT(E99:N99)</f>
        <v>2</v>
      </c>
      <c r="Q99" s="20">
        <f>IF(P99&lt;6,0,+SMALL((E99:N99),1))</f>
        <v>0</v>
      </c>
      <c r="R99" s="20">
        <f>IF(P99&lt;7,0,+SMALL((E99:N99),2))</f>
        <v>0</v>
      </c>
      <c r="S99" s="20">
        <f>IF(P99&lt;8,0,+SMALL((E99:N99),3))</f>
        <v>0</v>
      </c>
      <c r="T99" s="20">
        <f>IF(P99&lt;9,0,+SMALL((E99:N99),4))</f>
        <v>0</v>
      </c>
      <c r="U99" s="20">
        <f>O99-Q99-R99-S99-T99</f>
        <v>43</v>
      </c>
      <c r="V99" s="7">
        <f>RANK(U99,$U$6:$U$130,0)</f>
        <v>94</v>
      </c>
    </row>
    <row r="100" spans="1:22">
      <c r="B100" s="129" t="s">
        <v>196</v>
      </c>
      <c r="C100" s="36"/>
      <c r="D100" s="75" t="s">
        <v>109</v>
      </c>
      <c r="E100" s="36"/>
      <c r="F100" s="36"/>
      <c r="G100" s="36"/>
      <c r="H100" s="36"/>
      <c r="I100" s="36">
        <v>41</v>
      </c>
      <c r="J100" s="36"/>
      <c r="K100" s="36"/>
      <c r="L100" s="36"/>
      <c r="M100" s="36"/>
      <c r="N100" s="36"/>
      <c r="O100" s="57">
        <f>SUM(E100:N100)</f>
        <v>41</v>
      </c>
      <c r="P100" s="58">
        <f>COUNT(E100:N100)</f>
        <v>1</v>
      </c>
      <c r="Q100" s="20">
        <f>IF(P100&lt;6,0,+SMALL((E100:N100),1))</f>
        <v>0</v>
      </c>
      <c r="R100" s="20">
        <f>IF(P100&lt;7,0,+SMALL((E100:N100),2))</f>
        <v>0</v>
      </c>
      <c r="S100" s="20">
        <f>IF(P100&lt;8,0,+SMALL((E100:N100),3))</f>
        <v>0</v>
      </c>
      <c r="T100" s="20">
        <f>IF(P100&lt;9,0,+SMALL((E100:N100),4))</f>
        <v>0</v>
      </c>
      <c r="U100" s="20">
        <f>O100-Q100-R100-S100-T100</f>
        <v>41</v>
      </c>
      <c r="V100" s="7">
        <f>RANK(U100,$U$6:$U$130,0)</f>
        <v>95</v>
      </c>
    </row>
    <row r="101" spans="1:22">
      <c r="B101" s="48" t="s">
        <v>338</v>
      </c>
      <c r="C101" s="49"/>
      <c r="D101" s="75" t="s">
        <v>109</v>
      </c>
      <c r="E101" s="36"/>
      <c r="F101" s="36"/>
      <c r="G101" s="36"/>
      <c r="H101" s="36"/>
      <c r="I101" s="36">
        <v>39</v>
      </c>
      <c r="J101" s="36"/>
      <c r="K101" s="36"/>
      <c r="L101" s="36"/>
      <c r="M101" s="36"/>
      <c r="N101" s="36"/>
      <c r="O101" s="57">
        <f>SUM(E101:N101)</f>
        <v>39</v>
      </c>
      <c r="P101" s="58">
        <f>COUNT(E101:N101)</f>
        <v>1</v>
      </c>
      <c r="Q101" s="20">
        <f>IF(P101&lt;6,0,+SMALL((E101:N101),1))</f>
        <v>0</v>
      </c>
      <c r="R101" s="20">
        <f>IF(P101&lt;7,0,+SMALL((E101:N101),2))</f>
        <v>0</v>
      </c>
      <c r="S101" s="20">
        <f>IF(P101&lt;8,0,+SMALL((E101:N101),3))</f>
        <v>0</v>
      </c>
      <c r="T101" s="20">
        <f>IF(P101&lt;9,0,+SMALL((E101:N101),4))</f>
        <v>0</v>
      </c>
      <c r="U101" s="20">
        <f>O101-Q101-R101-S101-T101</f>
        <v>39</v>
      </c>
      <c r="V101" s="7">
        <f>RANK(U101,$U$6:$U$130,0)</f>
        <v>96</v>
      </c>
    </row>
    <row r="102" spans="1:22">
      <c r="B102" s="48" t="s">
        <v>339</v>
      </c>
      <c r="C102" s="49"/>
      <c r="D102" s="75" t="s">
        <v>109</v>
      </c>
      <c r="E102" s="36"/>
      <c r="F102" s="36"/>
      <c r="G102" s="36"/>
      <c r="H102" s="36"/>
      <c r="I102" s="36">
        <v>38</v>
      </c>
      <c r="J102" s="36"/>
      <c r="K102" s="36"/>
      <c r="L102" s="36"/>
      <c r="M102" s="36"/>
      <c r="N102" s="36"/>
      <c r="O102" s="57">
        <f>SUM(E102:N102)</f>
        <v>38</v>
      </c>
      <c r="P102" s="58">
        <f>COUNT(E102:N102)</f>
        <v>1</v>
      </c>
      <c r="Q102" s="20">
        <f>IF(P102&lt;6,0,+SMALL((E102:N102),1))</f>
        <v>0</v>
      </c>
      <c r="R102" s="20">
        <f>IF(P102&lt;7,0,+SMALL((E102:N102),2))</f>
        <v>0</v>
      </c>
      <c r="S102" s="20">
        <f>IF(P102&lt;8,0,+SMALL((E102:N102),3))</f>
        <v>0</v>
      </c>
      <c r="T102" s="20">
        <f>IF(P102&lt;9,0,+SMALL((E102:N102),4))</f>
        <v>0</v>
      </c>
      <c r="U102" s="20">
        <f>O102-Q102-R102-S102-T102</f>
        <v>38</v>
      </c>
      <c r="V102" s="7">
        <f>RANK(U102,$U$6:$U$130,0)</f>
        <v>97</v>
      </c>
    </row>
    <row r="103" spans="1:22">
      <c r="B103" s="129" t="s">
        <v>197</v>
      </c>
      <c r="C103" s="36"/>
      <c r="D103" s="75" t="s">
        <v>109</v>
      </c>
      <c r="E103" s="36"/>
      <c r="F103" s="36"/>
      <c r="G103" s="36"/>
      <c r="H103" s="36"/>
      <c r="I103" s="36">
        <v>37</v>
      </c>
      <c r="J103" s="36"/>
      <c r="K103" s="36"/>
      <c r="L103" s="36"/>
      <c r="M103" s="36"/>
      <c r="N103" s="36"/>
      <c r="O103" s="57">
        <f>SUM(E103:N103)</f>
        <v>37</v>
      </c>
      <c r="P103" s="58">
        <f>COUNT(E103:N103)</f>
        <v>1</v>
      </c>
      <c r="Q103" s="20">
        <f>IF(P103&lt;6,0,+SMALL((E103:N103),1))</f>
        <v>0</v>
      </c>
      <c r="R103" s="20">
        <f>IF(P103&lt;7,0,+SMALL((E103:N103),2))</f>
        <v>0</v>
      </c>
      <c r="S103" s="20">
        <f>IF(P103&lt;8,0,+SMALL((E103:N103),3))</f>
        <v>0</v>
      </c>
      <c r="T103" s="20">
        <f>IF(P103&lt;9,0,+SMALL((E103:N103),4))</f>
        <v>0</v>
      </c>
      <c r="U103" s="20">
        <f>O103-Q103-R103-S103-T103</f>
        <v>37</v>
      </c>
      <c r="V103" s="7">
        <f>RANK(U103,$U$6:$U$130,0)</f>
        <v>98</v>
      </c>
    </row>
    <row r="104" spans="1:22">
      <c r="B104" s="129" t="s">
        <v>201</v>
      </c>
      <c r="C104" s="36"/>
      <c r="D104" s="71" t="s">
        <v>107</v>
      </c>
      <c r="E104" s="36">
        <v>35</v>
      </c>
      <c r="F104" s="36"/>
      <c r="G104" s="36"/>
      <c r="H104" s="36"/>
      <c r="I104" s="36"/>
      <c r="J104" s="36"/>
      <c r="K104" s="36"/>
      <c r="L104" s="36"/>
      <c r="M104" s="36"/>
      <c r="N104" s="36"/>
      <c r="O104" s="57">
        <f>SUM(E104:N104)</f>
        <v>35</v>
      </c>
      <c r="P104" s="58">
        <f>COUNT(E104:N104)</f>
        <v>1</v>
      </c>
      <c r="Q104" s="20">
        <f>IF(P104&lt;6,0,+SMALL((E104:N104),1))</f>
        <v>0</v>
      </c>
      <c r="R104" s="20">
        <f>IF(P104&lt;7,0,+SMALL((E104:N104),2))</f>
        <v>0</v>
      </c>
      <c r="S104" s="20">
        <f>IF(P104&lt;8,0,+SMALL((E104:N104),3))</f>
        <v>0</v>
      </c>
      <c r="T104" s="20">
        <f>IF(P104&lt;9,0,+SMALL((E104:N104),4))</f>
        <v>0</v>
      </c>
      <c r="U104" s="20">
        <f>O104-Q104-R104-S104-T104</f>
        <v>35</v>
      </c>
      <c r="V104" s="7">
        <f>RANK(U104,$U$6:$U$130,0)</f>
        <v>99</v>
      </c>
    </row>
    <row r="105" spans="1:22">
      <c r="B105" s="129" t="s">
        <v>342</v>
      </c>
      <c r="C105" s="36"/>
      <c r="D105" s="44" t="s">
        <v>48</v>
      </c>
      <c r="E105" s="36"/>
      <c r="F105" s="36"/>
      <c r="G105" s="36"/>
      <c r="H105" s="36"/>
      <c r="I105" s="36"/>
      <c r="J105" s="36"/>
      <c r="K105" s="36"/>
      <c r="L105" s="36">
        <v>35</v>
      </c>
      <c r="M105" s="36"/>
      <c r="N105" s="36"/>
      <c r="O105" s="57">
        <f>SUM(E105:N105)</f>
        <v>35</v>
      </c>
      <c r="P105" s="58">
        <f>COUNT(E105:N105)</f>
        <v>1</v>
      </c>
      <c r="Q105" s="20">
        <f>IF(P105&lt;6,0,+SMALL((E105:N105),1))</f>
        <v>0</v>
      </c>
      <c r="R105" s="20">
        <f>IF(P105&lt;7,0,+SMALL((E105:N105),2))</f>
        <v>0</v>
      </c>
      <c r="S105" s="20">
        <f>IF(P105&lt;8,0,+SMALL((E105:N105),3))</f>
        <v>0</v>
      </c>
      <c r="T105" s="20">
        <f>IF(P105&lt;9,0,+SMALL((E105:N105),4))</f>
        <v>0</v>
      </c>
      <c r="U105" s="20">
        <f>O105-Q105-R105-S105-T105</f>
        <v>35</v>
      </c>
      <c r="V105" s="7">
        <f>RANK(U105,$U$6:$U$130,0)</f>
        <v>99</v>
      </c>
    </row>
    <row r="106" spans="1:22">
      <c r="B106" s="129" t="s">
        <v>185</v>
      </c>
      <c r="C106" s="36"/>
      <c r="D106" s="86" t="s">
        <v>181</v>
      </c>
      <c r="E106" s="36"/>
      <c r="F106" s="36"/>
      <c r="G106" s="36"/>
      <c r="H106" s="36">
        <v>35</v>
      </c>
      <c r="I106" s="36"/>
      <c r="J106" s="36"/>
      <c r="K106" s="36"/>
      <c r="L106" s="36"/>
      <c r="M106" s="36"/>
      <c r="N106" s="36"/>
      <c r="O106" s="57">
        <f>SUM(E106:N106)</f>
        <v>35</v>
      </c>
      <c r="P106" s="58">
        <f>COUNT(E106:N106)</f>
        <v>1</v>
      </c>
      <c r="Q106" s="20">
        <f>IF(P106&lt;6,0,+SMALL((E106:N106),1))</f>
        <v>0</v>
      </c>
      <c r="R106" s="20">
        <f>IF(P106&lt;7,0,+SMALL((E106:N106),2))</f>
        <v>0</v>
      </c>
      <c r="S106" s="20">
        <f>IF(P106&lt;8,0,+SMALL((E106:N106),3))</f>
        <v>0</v>
      </c>
      <c r="T106" s="20">
        <f>IF(P106&lt;9,0,+SMALL((E106:N106),4))</f>
        <v>0</v>
      </c>
      <c r="U106" s="20">
        <f>O106-Q106-R106-S106-T106</f>
        <v>35</v>
      </c>
      <c r="V106" s="7">
        <f>RANK(U106,$U$6:$U$130,0)</f>
        <v>99</v>
      </c>
    </row>
    <row r="107" spans="1:22">
      <c r="B107" s="129" t="s">
        <v>327</v>
      </c>
      <c r="C107" s="36"/>
      <c r="D107" s="75" t="s">
        <v>109</v>
      </c>
      <c r="E107" s="36"/>
      <c r="F107" s="36"/>
      <c r="G107" s="36"/>
      <c r="H107" s="36"/>
      <c r="I107" s="36">
        <v>35</v>
      </c>
      <c r="J107" s="36"/>
      <c r="K107" s="36"/>
      <c r="L107" s="36"/>
      <c r="M107" s="36"/>
      <c r="N107" s="36"/>
      <c r="O107" s="57">
        <f>SUM(E107:N107)</f>
        <v>35</v>
      </c>
      <c r="P107" s="58">
        <f>COUNT(E107:N107)</f>
        <v>1</v>
      </c>
      <c r="Q107" s="20">
        <f>IF(P107&lt;6,0,+SMALL((E107:N107),1))</f>
        <v>0</v>
      </c>
      <c r="R107" s="20">
        <f>IF(P107&lt;7,0,+SMALL((E107:N107),2))</f>
        <v>0</v>
      </c>
      <c r="S107" s="20">
        <f>IF(P107&lt;8,0,+SMALL((E107:N107),3))</f>
        <v>0</v>
      </c>
      <c r="T107" s="20">
        <f>IF(P107&lt;9,0,+SMALL((E107:N107),4))</f>
        <v>0</v>
      </c>
      <c r="U107" s="20">
        <f>O107-Q107-R107-S107-T107</f>
        <v>35</v>
      </c>
      <c r="V107" s="7">
        <f>RANK(U107,$U$6:$U$130,0)</f>
        <v>99</v>
      </c>
    </row>
    <row r="108" spans="1:22">
      <c r="B108" s="129" t="s">
        <v>346</v>
      </c>
      <c r="C108" s="36"/>
      <c r="D108" s="71" t="s">
        <v>107</v>
      </c>
      <c r="E108" s="36"/>
      <c r="F108" s="36"/>
      <c r="G108" s="36"/>
      <c r="H108" s="36"/>
      <c r="I108" s="36"/>
      <c r="J108" s="36"/>
      <c r="K108" s="36"/>
      <c r="L108" s="36"/>
      <c r="M108" s="36">
        <v>33</v>
      </c>
      <c r="N108" s="36"/>
      <c r="O108" s="57">
        <f>SUM(E108:N108)</f>
        <v>33</v>
      </c>
      <c r="P108" s="58">
        <f>COUNT(E108:N108)</f>
        <v>1</v>
      </c>
      <c r="Q108" s="20">
        <f>IF(P108&lt;6,0,+SMALL((E108:N108),1))</f>
        <v>0</v>
      </c>
      <c r="R108" s="20">
        <f>IF(P108&lt;7,0,+SMALL((E108:N108),2))</f>
        <v>0</v>
      </c>
      <c r="S108" s="20">
        <f>IF(P108&lt;8,0,+SMALL((E108:N108),3))</f>
        <v>0</v>
      </c>
      <c r="T108" s="20">
        <f>IF(P108&lt;9,0,+SMALL((E108:N108),4))</f>
        <v>0</v>
      </c>
      <c r="U108" s="20">
        <f>O108-Q108-R108-S108-T108</f>
        <v>33</v>
      </c>
      <c r="V108" s="7">
        <f>RANK(U108,$U$6:$U$130,0)</f>
        <v>103</v>
      </c>
    </row>
    <row r="109" spans="1:22">
      <c r="B109" s="129" t="s">
        <v>142</v>
      </c>
      <c r="C109" s="36"/>
      <c r="D109" s="47" t="s">
        <v>50</v>
      </c>
      <c r="E109" s="36"/>
      <c r="F109" s="36">
        <v>33</v>
      </c>
      <c r="G109" s="36"/>
      <c r="H109" s="36"/>
      <c r="I109" s="36"/>
      <c r="J109" s="36"/>
      <c r="K109" s="36"/>
      <c r="L109" s="36"/>
      <c r="M109" s="36"/>
      <c r="N109" s="36"/>
      <c r="O109" s="57">
        <f>SUM(E109:N109)</f>
        <v>33</v>
      </c>
      <c r="P109" s="58">
        <f>COUNT(E109:N109)</f>
        <v>1</v>
      </c>
      <c r="Q109" s="20">
        <f>IF(P109&lt;6,0,+SMALL((E109:N109),1))</f>
        <v>0</v>
      </c>
      <c r="R109" s="20">
        <f>IF(P109&lt;7,0,+SMALL((E109:N109),2))</f>
        <v>0</v>
      </c>
      <c r="S109" s="20">
        <f>IF(P109&lt;8,0,+SMALL((E109:N109),3))</f>
        <v>0</v>
      </c>
      <c r="T109" s="20">
        <f>IF(P109&lt;9,0,+SMALL((E109:N109),4))</f>
        <v>0</v>
      </c>
      <c r="U109" s="20">
        <f>O109-Q109-R109-S109-T109</f>
        <v>33</v>
      </c>
      <c r="V109" s="7">
        <f>RANK(U109,$U$6:$U$130,0)</f>
        <v>103</v>
      </c>
    </row>
    <row r="110" spans="1:22">
      <c r="B110" s="129" t="s">
        <v>180</v>
      </c>
      <c r="C110" s="36"/>
      <c r="D110" s="44" t="s">
        <v>48</v>
      </c>
      <c r="E110" s="36">
        <v>32</v>
      </c>
      <c r="F110" s="36"/>
      <c r="G110" s="36"/>
      <c r="H110" s="36"/>
      <c r="I110" s="36"/>
      <c r="J110" s="36"/>
      <c r="K110" s="36"/>
      <c r="L110" s="36"/>
      <c r="M110" s="36"/>
      <c r="N110" s="36"/>
      <c r="O110" s="57">
        <f>SUM(E110:N110)</f>
        <v>32</v>
      </c>
      <c r="P110" s="58">
        <f>COUNT(E110:N110)</f>
        <v>1</v>
      </c>
      <c r="Q110" s="20">
        <f>IF(P110&lt;6,0,+SMALL((E110:N110),1))</f>
        <v>0</v>
      </c>
      <c r="R110" s="20">
        <f>IF(P110&lt;7,0,+SMALL((E110:N110),2))</f>
        <v>0</v>
      </c>
      <c r="S110" s="20">
        <f>IF(P110&lt;8,0,+SMALL((E110:N110),3))</f>
        <v>0</v>
      </c>
      <c r="T110" s="20">
        <f>IF(P110&lt;9,0,+SMALL((E110:N110),4))</f>
        <v>0</v>
      </c>
      <c r="U110" s="20">
        <f>O110-Q110-R110-S110-T110</f>
        <v>32</v>
      </c>
      <c r="V110" s="7">
        <f>RANK(U110,$U$6:$U$130,0)</f>
        <v>105</v>
      </c>
    </row>
    <row r="111" spans="1:22">
      <c r="B111" s="129" t="s">
        <v>279</v>
      </c>
      <c r="C111" s="36"/>
      <c r="D111" s="86" t="s">
        <v>181</v>
      </c>
      <c r="E111" s="36">
        <v>32</v>
      </c>
      <c r="F111" s="36"/>
      <c r="G111" s="36"/>
      <c r="H111" s="36"/>
      <c r="I111" s="36"/>
      <c r="J111" s="36"/>
      <c r="K111" s="36"/>
      <c r="L111" s="36"/>
      <c r="M111" s="36"/>
      <c r="N111" s="36"/>
      <c r="O111" s="57">
        <f>SUM(E111:N111)</f>
        <v>32</v>
      </c>
      <c r="P111" s="58">
        <f>COUNT(E111:N111)</f>
        <v>1</v>
      </c>
      <c r="Q111" s="20">
        <f>IF(P111&lt;6,0,+SMALL((E111:N111),1))</f>
        <v>0</v>
      </c>
      <c r="R111" s="20">
        <f>IF(P111&lt;7,0,+SMALL((E111:N111),2))</f>
        <v>0</v>
      </c>
      <c r="S111" s="20">
        <f>IF(P111&lt;8,0,+SMALL((E111:N111),3))</f>
        <v>0</v>
      </c>
      <c r="T111" s="20">
        <f>IF(P111&lt;9,0,+SMALL((E111:N111),4))</f>
        <v>0</v>
      </c>
      <c r="U111" s="20">
        <f>O111-Q111-R111-S111-T111</f>
        <v>32</v>
      </c>
      <c r="V111" s="7">
        <f>RANK(U111,$U$6:$U$130,0)</f>
        <v>105</v>
      </c>
    </row>
    <row r="112" spans="1:22">
      <c r="A112" s="3"/>
      <c r="B112" s="129" t="s">
        <v>321</v>
      </c>
      <c r="C112" s="36"/>
      <c r="D112" s="86" t="s">
        <v>181</v>
      </c>
      <c r="E112" s="36"/>
      <c r="F112" s="36"/>
      <c r="G112" s="36"/>
      <c r="H112" s="36">
        <v>32</v>
      </c>
      <c r="I112" s="36"/>
      <c r="J112" s="36"/>
      <c r="K112" s="36"/>
      <c r="L112" s="36"/>
      <c r="M112" s="36"/>
      <c r="N112" s="36"/>
      <c r="O112" s="57">
        <f>SUM(E112:N112)</f>
        <v>32</v>
      </c>
      <c r="P112" s="58">
        <f>COUNT(E112:N112)</f>
        <v>1</v>
      </c>
      <c r="Q112" s="20">
        <f>IF(P112&lt;6,0,+SMALL((E112:N112),1))</f>
        <v>0</v>
      </c>
      <c r="R112" s="20">
        <f>IF(P112&lt;7,0,+SMALL((E112:N112),2))</f>
        <v>0</v>
      </c>
      <c r="S112" s="20">
        <f>IF(P112&lt;8,0,+SMALL((E112:N112),3))</f>
        <v>0</v>
      </c>
      <c r="T112" s="20">
        <f>IF(P112&lt;9,0,+SMALL((E112:N112),4))</f>
        <v>0</v>
      </c>
      <c r="U112" s="20">
        <f>O112-Q112-R112-S112-T112</f>
        <v>32</v>
      </c>
      <c r="V112" s="7">
        <f>RANK(U112,$U$6:$U$130,0)</f>
        <v>105</v>
      </c>
    </row>
    <row r="113" spans="1:22">
      <c r="A113" s="3"/>
      <c r="B113" s="129" t="s">
        <v>169</v>
      </c>
      <c r="C113" s="36"/>
      <c r="D113" s="76" t="s">
        <v>16</v>
      </c>
      <c r="E113" s="36">
        <v>32</v>
      </c>
      <c r="F113" s="36"/>
      <c r="G113" s="36"/>
      <c r="H113" s="36"/>
      <c r="I113" s="36"/>
      <c r="J113" s="36"/>
      <c r="K113" s="36"/>
      <c r="L113" s="36"/>
      <c r="M113" s="36"/>
      <c r="N113" s="36"/>
      <c r="O113" s="57">
        <f>SUM(E113:N113)</f>
        <v>32</v>
      </c>
      <c r="P113" s="58">
        <f>COUNT(E113:N113)</f>
        <v>1</v>
      </c>
      <c r="Q113" s="20">
        <f>IF(P113&lt;6,0,+SMALL((E113:N113),1))</f>
        <v>0</v>
      </c>
      <c r="R113" s="20">
        <f>IF(P113&lt;7,0,+SMALL((E113:N113),2))</f>
        <v>0</v>
      </c>
      <c r="S113" s="20">
        <f>IF(P113&lt;8,0,+SMALL((E113:N113),3))</f>
        <v>0</v>
      </c>
      <c r="T113" s="20">
        <f>IF(P113&lt;9,0,+SMALL((E113:N113),4))</f>
        <v>0</v>
      </c>
      <c r="U113" s="20">
        <f>O113-Q113-R113-S113-T113</f>
        <v>32</v>
      </c>
      <c r="V113" s="7">
        <f>RANK(U113,$U$6:$U$130,0)</f>
        <v>105</v>
      </c>
    </row>
    <row r="114" spans="1:22">
      <c r="A114" s="3"/>
      <c r="B114" s="129" t="s">
        <v>276</v>
      </c>
      <c r="C114" s="36"/>
      <c r="D114" s="45" t="s">
        <v>8</v>
      </c>
      <c r="E114" s="36">
        <v>32</v>
      </c>
      <c r="F114" s="36"/>
      <c r="G114" s="36"/>
      <c r="H114" s="36"/>
      <c r="I114" s="36"/>
      <c r="J114" s="36"/>
      <c r="K114" s="36"/>
      <c r="L114" s="36"/>
      <c r="M114" s="36"/>
      <c r="N114" s="36"/>
      <c r="O114" s="57">
        <f>SUM(E114:N114)</f>
        <v>32</v>
      </c>
      <c r="P114" s="58">
        <f>COUNT(E114:N114)</f>
        <v>1</v>
      </c>
      <c r="Q114" s="20">
        <f>IF(P114&lt;6,0,+SMALL((E114:N114),1))</f>
        <v>0</v>
      </c>
      <c r="R114" s="20">
        <f>IF(P114&lt;7,0,+SMALL((E114:N114),2))</f>
        <v>0</v>
      </c>
      <c r="S114" s="20">
        <f>IF(P114&lt;8,0,+SMALL((E114:N114),3))</f>
        <v>0</v>
      </c>
      <c r="T114" s="20">
        <f>IF(P114&lt;9,0,+SMALL((E114:N114),4))</f>
        <v>0</v>
      </c>
      <c r="U114" s="20">
        <f>O114-Q114-R114-S114-T114</f>
        <v>32</v>
      </c>
      <c r="V114" s="7">
        <f>RANK(U114,$U$6:$U$130,0)</f>
        <v>105</v>
      </c>
    </row>
    <row r="115" spans="1:22">
      <c r="B115" s="129" t="s">
        <v>70</v>
      </c>
      <c r="C115" s="36"/>
      <c r="D115" s="76" t="s">
        <v>16</v>
      </c>
      <c r="E115" s="36">
        <v>31</v>
      </c>
      <c r="F115" s="36"/>
      <c r="G115" s="36"/>
      <c r="H115" s="36"/>
      <c r="I115" s="36"/>
      <c r="J115" s="36"/>
      <c r="K115" s="36"/>
      <c r="L115" s="36"/>
      <c r="M115" s="36"/>
      <c r="N115" s="36"/>
      <c r="O115" s="57">
        <f>SUM(E115:N115)</f>
        <v>31</v>
      </c>
      <c r="P115" s="58">
        <f>COUNT(E115:N115)</f>
        <v>1</v>
      </c>
      <c r="Q115" s="20">
        <f>IF(P115&lt;6,0,+SMALL((E115:N115),1))</f>
        <v>0</v>
      </c>
      <c r="R115" s="20">
        <f>IF(P115&lt;7,0,+SMALL((E115:N115),2))</f>
        <v>0</v>
      </c>
      <c r="S115" s="20">
        <f>IF(P115&lt;8,0,+SMALL((E115:N115),3))</f>
        <v>0</v>
      </c>
      <c r="T115" s="20">
        <f>IF(P115&lt;9,0,+SMALL((E115:N115),4))</f>
        <v>0</v>
      </c>
      <c r="U115" s="20">
        <f>O115-Q115-R115-S115-T115</f>
        <v>31</v>
      </c>
      <c r="V115" s="7">
        <f>RANK(U115,$U$6:$U$130,0)</f>
        <v>110</v>
      </c>
    </row>
    <row r="116" spans="1:22">
      <c r="B116" s="129" t="s">
        <v>144</v>
      </c>
      <c r="C116" s="36"/>
      <c r="D116" s="46" t="s">
        <v>22</v>
      </c>
      <c r="E116" s="36">
        <v>31</v>
      </c>
      <c r="F116" s="36"/>
      <c r="G116" s="36"/>
      <c r="H116" s="36"/>
      <c r="I116" s="36"/>
      <c r="J116" s="36"/>
      <c r="K116" s="36"/>
      <c r="L116" s="36"/>
      <c r="M116" s="36"/>
      <c r="N116" s="36"/>
      <c r="O116" s="57">
        <f>SUM(E116:N116)</f>
        <v>31</v>
      </c>
      <c r="P116" s="58">
        <f>COUNT(E116:N116)</f>
        <v>1</v>
      </c>
      <c r="Q116" s="20">
        <f>IF(P116&lt;6,0,+SMALL((E116:N116),1))</f>
        <v>0</v>
      </c>
      <c r="R116" s="20">
        <f>IF(P116&lt;7,0,+SMALL((E116:N116),2))</f>
        <v>0</v>
      </c>
      <c r="S116" s="20">
        <f>IF(P116&lt;8,0,+SMALL((E116:N116),3))</f>
        <v>0</v>
      </c>
      <c r="T116" s="20">
        <f>IF(P116&lt;9,0,+SMALL((E116:N116),4))</f>
        <v>0</v>
      </c>
      <c r="U116" s="20">
        <f>O116-Q116-R116-S116-T116</f>
        <v>31</v>
      </c>
      <c r="V116" s="7">
        <f>RANK(U116,$U$6:$U$130,0)</f>
        <v>110</v>
      </c>
    </row>
    <row r="117" spans="1:22">
      <c r="B117" s="129" t="s">
        <v>328</v>
      </c>
      <c r="C117" s="36"/>
      <c r="D117" s="75" t="s">
        <v>109</v>
      </c>
      <c r="E117" s="36"/>
      <c r="F117" s="36"/>
      <c r="G117" s="36"/>
      <c r="H117" s="36"/>
      <c r="I117" s="36">
        <v>31</v>
      </c>
      <c r="J117" s="36"/>
      <c r="K117" s="36"/>
      <c r="L117" s="36"/>
      <c r="M117" s="36"/>
      <c r="N117" s="36"/>
      <c r="O117" s="57">
        <f>SUM(E117:N117)</f>
        <v>31</v>
      </c>
      <c r="P117" s="58">
        <f>COUNT(E117:N117)</f>
        <v>1</v>
      </c>
      <c r="Q117" s="20">
        <f>IF(P117&lt;6,0,+SMALL((E117:N117),1))</f>
        <v>0</v>
      </c>
      <c r="R117" s="20">
        <f>IF(P117&lt;7,0,+SMALL((E117:N117),2))</f>
        <v>0</v>
      </c>
      <c r="S117" s="20">
        <f>IF(P117&lt;8,0,+SMALL((E117:N117),3))</f>
        <v>0</v>
      </c>
      <c r="T117" s="20">
        <f>IF(P117&lt;9,0,+SMALL((E117:N117),4))</f>
        <v>0</v>
      </c>
      <c r="U117" s="20">
        <f>O117-Q117-R117-S117-T117</f>
        <v>31</v>
      </c>
      <c r="V117" s="7">
        <f>RANK(U117,$U$6:$U$130,0)</f>
        <v>110</v>
      </c>
    </row>
    <row r="118" spans="1:22">
      <c r="B118" s="129" t="s">
        <v>323</v>
      </c>
      <c r="C118" s="36"/>
      <c r="D118" s="45" t="s">
        <v>8</v>
      </c>
      <c r="E118" s="36"/>
      <c r="F118" s="36"/>
      <c r="G118" s="36"/>
      <c r="H118" s="36"/>
      <c r="I118" s="36"/>
      <c r="J118" s="36"/>
      <c r="K118" s="36"/>
      <c r="L118" s="36">
        <v>31</v>
      </c>
      <c r="M118" s="36"/>
      <c r="N118" s="36"/>
      <c r="O118" s="57">
        <f>SUM(E118:N118)</f>
        <v>31</v>
      </c>
      <c r="P118" s="58">
        <f>COUNT(E118:N118)</f>
        <v>1</v>
      </c>
      <c r="Q118" s="20">
        <f>IF(P118&lt;6,0,+SMALL((E118:N118),1))</f>
        <v>0</v>
      </c>
      <c r="R118" s="20">
        <f>IF(P118&lt;7,0,+SMALL((E118:N118),2))</f>
        <v>0</v>
      </c>
      <c r="S118" s="20">
        <f>IF(P118&lt;8,0,+SMALL((E118:N118),3))</f>
        <v>0</v>
      </c>
      <c r="T118" s="20">
        <f>IF(P118&lt;9,0,+SMALL((E118:N118),4))</f>
        <v>0</v>
      </c>
      <c r="U118" s="20">
        <f>O118-Q118-R118-S118-T118</f>
        <v>31</v>
      </c>
      <c r="V118" s="7">
        <f>RANK(U118,$U$6:$U$130,0)</f>
        <v>110</v>
      </c>
    </row>
    <row r="119" spans="1:22">
      <c r="B119" s="129" t="s">
        <v>138</v>
      </c>
      <c r="C119" s="36"/>
      <c r="D119" s="71" t="s">
        <v>107</v>
      </c>
      <c r="E119" s="36"/>
      <c r="F119" s="36"/>
      <c r="G119" s="36"/>
      <c r="H119" s="36"/>
      <c r="I119" s="36"/>
      <c r="J119" s="36">
        <v>30</v>
      </c>
      <c r="K119" s="36"/>
      <c r="L119" s="36"/>
      <c r="M119" s="36"/>
      <c r="N119" s="36"/>
      <c r="O119" s="57">
        <f>SUM(E119:N119)</f>
        <v>30</v>
      </c>
      <c r="P119" s="58">
        <f>COUNT(E119:N119)</f>
        <v>1</v>
      </c>
      <c r="Q119" s="20">
        <f>IF(P119&lt;6,0,+SMALL((E119:N119),1))</f>
        <v>0</v>
      </c>
      <c r="R119" s="20">
        <f>IF(P119&lt;7,0,+SMALL((E119:N119),2))</f>
        <v>0</v>
      </c>
      <c r="S119" s="20">
        <f>IF(P119&lt;8,0,+SMALL((E119:N119),3))</f>
        <v>0</v>
      </c>
      <c r="T119" s="20">
        <f>IF(P119&lt;9,0,+SMALL((E119:N119),4))</f>
        <v>0</v>
      </c>
      <c r="U119" s="20">
        <f>O119-Q119-R119-S119-T119</f>
        <v>30</v>
      </c>
      <c r="V119" s="7">
        <f>RANK(U119,$U$6:$U$130,0)</f>
        <v>114</v>
      </c>
    </row>
    <row r="120" spans="1:22">
      <c r="B120" s="129" t="s">
        <v>269</v>
      </c>
      <c r="C120" s="36"/>
      <c r="D120" s="71" t="s">
        <v>107</v>
      </c>
      <c r="E120" s="36">
        <v>30</v>
      </c>
      <c r="F120" s="36"/>
      <c r="G120" s="36"/>
      <c r="H120" s="36"/>
      <c r="I120" s="36"/>
      <c r="J120" s="36"/>
      <c r="K120" s="36"/>
      <c r="L120" s="36"/>
      <c r="M120" s="36"/>
      <c r="N120" s="36"/>
      <c r="O120" s="57">
        <f>SUM(E120:N120)</f>
        <v>30</v>
      </c>
      <c r="P120" s="58">
        <f>COUNT(E120:N120)</f>
        <v>1</v>
      </c>
      <c r="Q120" s="20">
        <f>IF(P120&lt;6,0,+SMALL((E120:N120),1))</f>
        <v>0</v>
      </c>
      <c r="R120" s="20">
        <f>IF(P120&lt;7,0,+SMALL((E120:N120),2))</f>
        <v>0</v>
      </c>
      <c r="S120" s="20">
        <f>IF(P120&lt;8,0,+SMALL((E120:N120),3))</f>
        <v>0</v>
      </c>
      <c r="T120" s="20">
        <f>IF(P120&lt;9,0,+SMALL((E120:N120),4))</f>
        <v>0</v>
      </c>
      <c r="U120" s="20">
        <f>O120-Q120-R120-S120-T120</f>
        <v>30</v>
      </c>
      <c r="V120" s="7">
        <f>RANK(U120,$U$6:$U$130,0)</f>
        <v>114</v>
      </c>
    </row>
    <row r="121" spans="1:22">
      <c r="B121" s="129" t="s">
        <v>186</v>
      </c>
      <c r="C121" s="36"/>
      <c r="D121" s="86" t="s">
        <v>181</v>
      </c>
      <c r="E121" s="36"/>
      <c r="F121" s="36"/>
      <c r="G121" s="36"/>
      <c r="H121" s="36">
        <v>29</v>
      </c>
      <c r="I121" s="36"/>
      <c r="J121" s="36"/>
      <c r="K121" s="36"/>
      <c r="L121" s="36"/>
      <c r="M121" s="36"/>
      <c r="N121" s="36"/>
      <c r="O121" s="57">
        <f>SUM(E121:N121)</f>
        <v>29</v>
      </c>
      <c r="P121" s="58">
        <f>COUNT(E121:N121)</f>
        <v>1</v>
      </c>
      <c r="Q121" s="20">
        <f>IF(P121&lt;6,0,+SMALL((E121:N121),1))</f>
        <v>0</v>
      </c>
      <c r="R121" s="20">
        <f>IF(P121&lt;7,0,+SMALL((E121:N121),2))</f>
        <v>0</v>
      </c>
      <c r="S121" s="20">
        <f>IF(P121&lt;8,0,+SMALL((E121:N121),3))</f>
        <v>0</v>
      </c>
      <c r="T121" s="20">
        <f>IF(P121&lt;9,0,+SMALL((E121:N121),4))</f>
        <v>0</v>
      </c>
      <c r="U121" s="20">
        <f>O121-Q121-R121-S121-T121</f>
        <v>29</v>
      </c>
      <c r="V121" s="7">
        <f>RANK(U121,$U$6:$U$130,0)</f>
        <v>116</v>
      </c>
    </row>
    <row r="122" spans="1:22">
      <c r="B122" s="129" t="s">
        <v>280</v>
      </c>
      <c r="C122" s="36"/>
      <c r="D122" s="86" t="s">
        <v>181</v>
      </c>
      <c r="E122" s="36">
        <v>27</v>
      </c>
      <c r="F122" s="36"/>
      <c r="G122" s="36"/>
      <c r="H122" s="36"/>
      <c r="I122" s="36"/>
      <c r="J122" s="36"/>
      <c r="K122" s="36"/>
      <c r="L122" s="36"/>
      <c r="M122" s="36"/>
      <c r="N122" s="36"/>
      <c r="O122" s="57">
        <f>SUM(E122:N122)</f>
        <v>27</v>
      </c>
      <c r="P122" s="58">
        <f>COUNT(E122:N122)</f>
        <v>1</v>
      </c>
      <c r="Q122" s="20">
        <f>IF(P122&lt;6,0,+SMALL((E122:N122),1))</f>
        <v>0</v>
      </c>
      <c r="R122" s="20">
        <f>IF(P122&lt;7,0,+SMALL((E122:N122),2))</f>
        <v>0</v>
      </c>
      <c r="S122" s="20">
        <f>IF(P122&lt;8,0,+SMALL((E122:N122),3))</f>
        <v>0</v>
      </c>
      <c r="T122" s="20">
        <f>IF(P122&lt;9,0,+SMALL((E122:N122),4))</f>
        <v>0</v>
      </c>
      <c r="U122" s="20">
        <f>O122-Q122-R122-S122-T122</f>
        <v>27</v>
      </c>
      <c r="V122" s="7">
        <f>RANK(U122,$U$6:$U$130,0)</f>
        <v>117</v>
      </c>
    </row>
    <row r="123" spans="1:22">
      <c r="B123" s="129" t="s">
        <v>83</v>
      </c>
      <c r="C123" s="36"/>
      <c r="D123" s="44" t="s">
        <v>5</v>
      </c>
      <c r="E123" s="36">
        <v>26</v>
      </c>
      <c r="F123" s="36"/>
      <c r="G123" s="36"/>
      <c r="H123" s="36"/>
      <c r="I123" s="36"/>
      <c r="J123" s="36"/>
      <c r="K123" s="36"/>
      <c r="L123" s="36"/>
      <c r="M123" s="36"/>
      <c r="N123" s="36"/>
      <c r="O123" s="57">
        <f>SUM(E123:N123)</f>
        <v>26</v>
      </c>
      <c r="P123" s="58">
        <f>COUNT(E123:N123)</f>
        <v>1</v>
      </c>
      <c r="Q123" s="20">
        <f>IF(P123&lt;6,0,+SMALL((E123:N123),1))</f>
        <v>0</v>
      </c>
      <c r="R123" s="20">
        <f>IF(P123&lt;7,0,+SMALL((E123:N123),2))</f>
        <v>0</v>
      </c>
      <c r="S123" s="20">
        <f>IF(P123&lt;8,0,+SMALL((E123:N123),3))</f>
        <v>0</v>
      </c>
      <c r="T123" s="20">
        <f>IF(P123&lt;9,0,+SMALL((E123:N123),4))</f>
        <v>0</v>
      </c>
      <c r="U123" s="20">
        <f>O123-Q123-R123-S123-T123</f>
        <v>26</v>
      </c>
      <c r="V123" s="7">
        <f>RANK(U123,$U$6:$U$130,0)</f>
        <v>118</v>
      </c>
    </row>
    <row r="124" spans="1:22">
      <c r="B124" s="129" t="s">
        <v>309</v>
      </c>
      <c r="C124" s="36"/>
      <c r="D124" s="76" t="s">
        <v>16</v>
      </c>
      <c r="E124" s="36"/>
      <c r="F124" s="36"/>
      <c r="G124" s="36">
        <v>22</v>
      </c>
      <c r="H124" s="36"/>
      <c r="I124" s="36"/>
      <c r="J124" s="36"/>
      <c r="K124" s="36"/>
      <c r="L124" s="36"/>
      <c r="M124" s="36"/>
      <c r="N124" s="36"/>
      <c r="O124" s="57">
        <f>SUM(E124:N124)</f>
        <v>22</v>
      </c>
      <c r="P124" s="58">
        <f>COUNT(E124:N124)</f>
        <v>1</v>
      </c>
      <c r="Q124" s="20">
        <f>IF(P124&lt;6,0,+SMALL((E124:N124),1))</f>
        <v>0</v>
      </c>
      <c r="R124" s="20">
        <f>IF(P124&lt;7,0,+SMALL((E124:N124),2))</f>
        <v>0</v>
      </c>
      <c r="S124" s="20">
        <f>IF(P124&lt;8,0,+SMALL((E124:N124),3))</f>
        <v>0</v>
      </c>
      <c r="T124" s="20">
        <f>IF(P124&lt;9,0,+SMALL((E124:N124),4))</f>
        <v>0</v>
      </c>
      <c r="U124" s="20">
        <f>O124-Q124-R124-S124-T124</f>
        <v>22</v>
      </c>
      <c r="V124" s="7">
        <f>RANK(U124,$U$6:$U$130,0)</f>
        <v>119</v>
      </c>
    </row>
    <row r="125" spans="1:22">
      <c r="B125" s="129" t="s">
        <v>308</v>
      </c>
      <c r="C125" s="36"/>
      <c r="D125" s="45" t="s">
        <v>8</v>
      </c>
      <c r="E125" s="36"/>
      <c r="F125" s="36"/>
      <c r="G125" s="36">
        <v>19</v>
      </c>
      <c r="H125" s="36"/>
      <c r="I125" s="36"/>
      <c r="J125" s="36"/>
      <c r="K125" s="36"/>
      <c r="L125" s="36"/>
      <c r="M125" s="36"/>
      <c r="N125" s="36"/>
      <c r="O125" s="57">
        <f>SUM(E125:N125)</f>
        <v>19</v>
      </c>
      <c r="P125" s="58">
        <f>COUNT(E125:N125)</f>
        <v>1</v>
      </c>
      <c r="Q125" s="20">
        <f>IF(P125&lt;6,0,+SMALL((E125:N125),1))</f>
        <v>0</v>
      </c>
      <c r="R125" s="20">
        <f>IF(P125&lt;7,0,+SMALL((E125:N125),2))</f>
        <v>0</v>
      </c>
      <c r="S125" s="20">
        <f>IF(P125&lt;8,0,+SMALL((E125:N125),3))</f>
        <v>0</v>
      </c>
      <c r="T125" s="20">
        <f>IF(P125&lt;9,0,+SMALL((E125:N125),4))</f>
        <v>0</v>
      </c>
      <c r="U125" s="20">
        <f>O125-Q125-R125-S125-T125</f>
        <v>19</v>
      </c>
      <c r="V125" s="7">
        <f>RANK(U125,$U$6:$U$130,0)</f>
        <v>120</v>
      </c>
    </row>
    <row r="126" spans="1:22">
      <c r="B126" s="129" t="s">
        <v>347</v>
      </c>
      <c r="C126" s="36"/>
      <c r="D126" s="71" t="s">
        <v>107</v>
      </c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57">
        <f>SUM(E126:N126)</f>
        <v>0</v>
      </c>
      <c r="P126" s="58">
        <f>COUNT(E126:N126)</f>
        <v>0</v>
      </c>
      <c r="Q126" s="20">
        <f>IF(P126&lt;6,0,+SMALL((E126:N126),1))</f>
        <v>0</v>
      </c>
      <c r="R126" s="20">
        <f>IF(P126&lt;7,0,+SMALL((E126:N126),2))</f>
        <v>0</v>
      </c>
      <c r="S126" s="20">
        <f>IF(P126&lt;8,0,+SMALL((E126:N126),3))</f>
        <v>0</v>
      </c>
      <c r="T126" s="20">
        <f>IF(P126&lt;9,0,+SMALL((E126:N126),4))</f>
        <v>0</v>
      </c>
      <c r="U126" s="20">
        <f>O126-Q126-R126-S126-T126</f>
        <v>0</v>
      </c>
      <c r="V126" s="7">
        <f>RANK(U126,$U$6:$U$130,0)</f>
        <v>121</v>
      </c>
    </row>
    <row r="127" spans="1:22">
      <c r="B127" s="129" t="s">
        <v>164</v>
      </c>
      <c r="C127" s="36"/>
      <c r="D127" s="44" t="s">
        <v>48</v>
      </c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57">
        <f>SUM(E127:N127)</f>
        <v>0</v>
      </c>
      <c r="P127" s="58">
        <f>COUNT(E127:N127)</f>
        <v>0</v>
      </c>
      <c r="Q127" s="20">
        <f>IF(P127&lt;6,0,+SMALL((E127:N127),1))</f>
        <v>0</v>
      </c>
      <c r="R127" s="20">
        <f>IF(P127&lt;7,0,+SMALL((E127:N127),2))</f>
        <v>0</v>
      </c>
      <c r="S127" s="20">
        <f>IF(P127&lt;8,0,+SMALL((E127:N127),3))</f>
        <v>0</v>
      </c>
      <c r="T127" s="20">
        <f>IF(P127&lt;9,0,+SMALL((E127:N127),4))</f>
        <v>0</v>
      </c>
      <c r="U127" s="20">
        <f>O127-Q127-R127-S127-T127</f>
        <v>0</v>
      </c>
      <c r="V127" s="7">
        <f>RANK(U127,$U$6:$U$130,0)</f>
        <v>121</v>
      </c>
    </row>
    <row r="128" spans="1:22">
      <c r="B128" s="129" t="s">
        <v>202</v>
      </c>
      <c r="C128" s="36"/>
      <c r="D128" s="76" t="s">
        <v>16</v>
      </c>
      <c r="E128" s="36"/>
      <c r="F128" s="36">
        <v>0</v>
      </c>
      <c r="G128" s="36"/>
      <c r="H128" s="36"/>
      <c r="I128" s="36"/>
      <c r="J128" s="36"/>
      <c r="K128" s="36"/>
      <c r="L128" s="36"/>
      <c r="M128" s="36"/>
      <c r="N128" s="36"/>
      <c r="O128" s="57">
        <f>SUM(E128:N128)</f>
        <v>0</v>
      </c>
      <c r="P128" s="58">
        <f>COUNT(E128:N128)</f>
        <v>1</v>
      </c>
      <c r="Q128" s="20">
        <f>IF(P128&lt;6,0,+SMALL((E128:N128),1))</f>
        <v>0</v>
      </c>
      <c r="R128" s="20">
        <f>IF(P128&lt;7,0,+SMALL((E128:N128),2))</f>
        <v>0</v>
      </c>
      <c r="S128" s="20">
        <f>IF(P128&lt;8,0,+SMALL((E128:N128),3))</f>
        <v>0</v>
      </c>
      <c r="T128" s="20">
        <f>IF(P128&lt;9,0,+SMALL((E128:N128),4))</f>
        <v>0</v>
      </c>
      <c r="U128" s="20">
        <f>O128-Q128-R128-S128-T128</f>
        <v>0</v>
      </c>
      <c r="V128" s="7">
        <f>RANK(U128,$U$6:$U$130,0)</f>
        <v>121</v>
      </c>
    </row>
    <row r="129" spans="2:22">
      <c r="B129" s="129" t="s">
        <v>333</v>
      </c>
      <c r="C129" s="36"/>
      <c r="D129" s="119" t="s">
        <v>192</v>
      </c>
      <c r="E129" s="36"/>
      <c r="F129" s="36"/>
      <c r="G129" s="36"/>
      <c r="H129" s="36">
        <v>0</v>
      </c>
      <c r="I129" s="36"/>
      <c r="J129" s="36"/>
      <c r="K129" s="36"/>
      <c r="L129" s="36"/>
      <c r="M129" s="36"/>
      <c r="N129" s="36"/>
      <c r="O129" s="57">
        <f>SUM(E129:N129)</f>
        <v>0</v>
      </c>
      <c r="P129" s="58">
        <f>COUNT(E129:N129)</f>
        <v>1</v>
      </c>
      <c r="Q129" s="20">
        <f>IF(P129&lt;6,0,+SMALL((E129:N129),1))</f>
        <v>0</v>
      </c>
      <c r="R129" s="20">
        <f>IF(P129&lt;7,0,+SMALL((E129:N129),2))</f>
        <v>0</v>
      </c>
      <c r="S129" s="20">
        <f>IF(P129&lt;8,0,+SMALL((E129:N129),3))</f>
        <v>0</v>
      </c>
      <c r="T129" s="20">
        <f>IF(P129&lt;9,0,+SMALL((E129:N129),4))</f>
        <v>0</v>
      </c>
      <c r="U129" s="20">
        <f>O129-Q129-R129-S129-T129</f>
        <v>0</v>
      </c>
      <c r="V129" s="7">
        <f>RANK(U129,$U$6:$U$130,0)</f>
        <v>121</v>
      </c>
    </row>
    <row r="130" spans="2:22">
      <c r="B130" s="129" t="s">
        <v>334</v>
      </c>
      <c r="C130" s="36"/>
      <c r="D130" s="119" t="s">
        <v>192</v>
      </c>
      <c r="E130" s="36"/>
      <c r="F130" s="36"/>
      <c r="G130" s="36"/>
      <c r="H130" s="36">
        <v>0</v>
      </c>
      <c r="I130" s="36"/>
      <c r="J130" s="36"/>
      <c r="K130" s="36"/>
      <c r="L130" s="36"/>
      <c r="M130" s="36"/>
      <c r="N130" s="36"/>
      <c r="O130" s="57">
        <f>SUM(E130:N130)</f>
        <v>0</v>
      </c>
      <c r="P130" s="58">
        <f>COUNT(E130:N130)</f>
        <v>1</v>
      </c>
      <c r="Q130" s="20">
        <f>IF(P130&lt;6,0,+SMALL((E130:N130),1))</f>
        <v>0</v>
      </c>
      <c r="R130" s="20">
        <f>IF(P130&lt;7,0,+SMALL((E130:N130),2))</f>
        <v>0</v>
      </c>
      <c r="S130" s="20">
        <f>IF(P130&lt;8,0,+SMALL((E130:N130),3))</f>
        <v>0</v>
      </c>
      <c r="T130" s="20">
        <f>IF(P130&lt;9,0,+SMALL((E130:N130),4))</f>
        <v>0</v>
      </c>
      <c r="U130" s="20">
        <f>O130-Q130-R130-S130-T130</f>
        <v>0</v>
      </c>
      <c r="V130" s="7">
        <f>RANK(U130,$U$6:$U$130,0)</f>
        <v>121</v>
      </c>
    </row>
    <row r="131" spans="2:22">
      <c r="B131" s="228"/>
      <c r="C131" s="228"/>
      <c r="D131" s="228"/>
      <c r="E131" s="25"/>
      <c r="F131" s="25"/>
      <c r="G131" s="25"/>
      <c r="H131" s="25"/>
      <c r="I131" s="25"/>
      <c r="J131" s="25"/>
      <c r="K131" s="25"/>
      <c r="L131" s="25"/>
      <c r="M131" s="25"/>
      <c r="N131" s="25"/>
    </row>
    <row r="133" spans="2:22">
      <c r="O133" s="25"/>
    </row>
  </sheetData>
  <sortState ref="B6:V130">
    <sortCondition ref="V6:V130"/>
  </sortState>
  <mergeCells count="24">
    <mergeCell ref="U4:U5"/>
    <mergeCell ref="V4:V5"/>
    <mergeCell ref="M4:M5"/>
    <mergeCell ref="N4:N5"/>
    <mergeCell ref="O4:O5"/>
    <mergeCell ref="Q4:Q5"/>
    <mergeCell ref="R4:R5"/>
    <mergeCell ref="T4:T5"/>
    <mergeCell ref="U2:V2"/>
    <mergeCell ref="B2:C2"/>
    <mergeCell ref="B131:D131"/>
    <mergeCell ref="B4:B5"/>
    <mergeCell ref="C4:C5"/>
    <mergeCell ref="D4:D5"/>
    <mergeCell ref="P4:P5"/>
    <mergeCell ref="E4:E5"/>
    <mergeCell ref="F4:F5"/>
    <mergeCell ref="G4:G5"/>
    <mergeCell ref="H4:H5"/>
    <mergeCell ref="I4:I5"/>
    <mergeCell ref="J4:J5"/>
    <mergeCell ref="K4:K5"/>
    <mergeCell ref="L4:L5"/>
    <mergeCell ref="S4:S5"/>
  </mergeCells>
  <conditionalFormatting sqref="V6:V130">
    <cfRule type="cellIs" dxfId="27" priority="49" operator="equal">
      <formula>3</formula>
    </cfRule>
    <cfRule type="cellIs" dxfId="26" priority="50" operator="equal">
      <formula>2</formula>
    </cfRule>
    <cfRule type="cellIs" dxfId="25" priority="51" operator="equal">
      <formula>1</formula>
    </cfRule>
    <cfRule type="cellIs" dxfId="24" priority="52" operator="between">
      <formula>1</formula>
      <formula>3</formula>
    </cfRule>
  </conditionalFormatting>
  <pageMargins left="0" right="0" top="0" bottom="0" header="0" footer="0"/>
  <pageSetup paperSize="9" scale="80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U68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4" sqref="D4:D5"/>
    </sheetView>
  </sheetViews>
  <sheetFormatPr baseColWidth="10" defaultColWidth="11.44140625" defaultRowHeight="14.4"/>
  <cols>
    <col min="1" max="1" width="3.44140625" style="3" customWidth="1"/>
    <col min="2" max="2" width="23.5546875" style="3" customWidth="1"/>
    <col min="3" max="3" width="5.33203125" style="4" customWidth="1"/>
    <col min="4" max="4" width="16" style="3" customWidth="1"/>
    <col min="5" max="34" width="3.88671875" style="10" customWidth="1"/>
    <col min="35" max="35" width="5.109375" style="10" customWidth="1"/>
    <col min="36" max="40" width="4.44140625" style="11" customWidth="1"/>
    <col min="41" max="41" width="8.44140625" style="11" customWidth="1"/>
    <col min="42" max="42" width="4.44140625" style="11" customWidth="1"/>
    <col min="43" max="43" width="2.88671875" style="11" customWidth="1"/>
    <col min="44" max="16384" width="11.44140625" style="8"/>
  </cols>
  <sheetData>
    <row r="1" spans="1:47" ht="15" thickBot="1"/>
    <row r="2" spans="1:47" ht="22.5" customHeight="1" thickBot="1">
      <c r="B2" s="261" t="s">
        <v>214</v>
      </c>
      <c r="C2" s="267"/>
      <c r="D2" s="126">
        <v>2023</v>
      </c>
      <c r="K2" s="12"/>
      <c r="L2" s="12"/>
      <c r="M2" s="12"/>
      <c r="N2" s="12"/>
      <c r="O2" s="12"/>
      <c r="P2" s="12"/>
      <c r="AK2" s="261" t="s">
        <v>65</v>
      </c>
      <c r="AL2" s="262"/>
      <c r="AM2" s="262"/>
      <c r="AN2" s="262"/>
      <c r="AO2" s="262"/>
      <c r="AP2" s="262"/>
    </row>
    <row r="3" spans="1:47" ht="15" thickBot="1"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</row>
    <row r="4" spans="1:47" ht="107.4" customHeight="1" thickBot="1">
      <c r="B4" s="224" t="s">
        <v>63</v>
      </c>
      <c r="C4" s="220" t="s">
        <v>53</v>
      </c>
      <c r="D4" s="268" t="s">
        <v>64</v>
      </c>
      <c r="E4" s="211" t="s">
        <v>220</v>
      </c>
      <c r="F4" s="212"/>
      <c r="G4" s="213"/>
      <c r="H4" s="214" t="s">
        <v>219</v>
      </c>
      <c r="I4" s="215"/>
      <c r="J4" s="216"/>
      <c r="K4" s="199" t="s">
        <v>218</v>
      </c>
      <c r="L4" s="200"/>
      <c r="M4" s="201"/>
      <c r="N4" s="186" t="s">
        <v>221</v>
      </c>
      <c r="O4" s="187"/>
      <c r="P4" s="188"/>
      <c r="Q4" s="202" t="s">
        <v>222</v>
      </c>
      <c r="R4" s="203"/>
      <c r="S4" s="204"/>
      <c r="T4" s="180" t="s">
        <v>223</v>
      </c>
      <c r="U4" s="181"/>
      <c r="V4" s="182"/>
      <c r="W4" s="205" t="s">
        <v>224</v>
      </c>
      <c r="X4" s="206"/>
      <c r="Y4" s="207"/>
      <c r="Z4" s="208" t="s">
        <v>226</v>
      </c>
      <c r="AA4" s="209"/>
      <c r="AB4" s="210"/>
      <c r="AC4" s="183" t="s">
        <v>225</v>
      </c>
      <c r="AD4" s="184"/>
      <c r="AE4" s="185"/>
      <c r="AF4" s="186"/>
      <c r="AG4" s="187"/>
      <c r="AH4" s="188"/>
      <c r="AI4" s="197" t="s">
        <v>212</v>
      </c>
      <c r="AJ4" s="235" t="s">
        <v>51</v>
      </c>
      <c r="AK4" s="265" t="s">
        <v>55</v>
      </c>
      <c r="AL4" s="193" t="s">
        <v>54</v>
      </c>
      <c r="AM4" s="191" t="s">
        <v>56</v>
      </c>
      <c r="AN4" s="191" t="s">
        <v>207</v>
      </c>
      <c r="AO4" s="263" t="s">
        <v>211</v>
      </c>
      <c r="AP4" s="178" t="s">
        <v>49</v>
      </c>
    </row>
    <row r="5" spans="1:47" s="11" customFormat="1" ht="15" thickBot="1">
      <c r="A5" s="3"/>
      <c r="B5" s="225"/>
      <c r="C5" s="221"/>
      <c r="D5" s="269"/>
      <c r="E5" s="33" t="s">
        <v>75</v>
      </c>
      <c r="F5" s="33" t="s">
        <v>76</v>
      </c>
      <c r="G5" s="33" t="s">
        <v>77</v>
      </c>
      <c r="H5" s="72" t="s">
        <v>75</v>
      </c>
      <c r="I5" s="72" t="s">
        <v>76</v>
      </c>
      <c r="J5" s="72" t="s">
        <v>77</v>
      </c>
      <c r="K5" s="72" t="s">
        <v>75</v>
      </c>
      <c r="L5" s="72" t="s">
        <v>76</v>
      </c>
      <c r="M5" s="72" t="s">
        <v>77</v>
      </c>
      <c r="N5" s="33" t="s">
        <v>75</v>
      </c>
      <c r="O5" s="73" t="s">
        <v>76</v>
      </c>
      <c r="P5" s="74" t="s">
        <v>77</v>
      </c>
      <c r="Q5" s="72" t="s">
        <v>75</v>
      </c>
      <c r="R5" s="72" t="s">
        <v>76</v>
      </c>
      <c r="S5" s="72" t="s">
        <v>77</v>
      </c>
      <c r="T5" s="33" t="s">
        <v>75</v>
      </c>
      <c r="U5" s="33" t="s">
        <v>76</v>
      </c>
      <c r="V5" s="33" t="s">
        <v>77</v>
      </c>
      <c r="W5" s="72" t="s">
        <v>75</v>
      </c>
      <c r="X5" s="72" t="s">
        <v>76</v>
      </c>
      <c r="Y5" s="72" t="s">
        <v>77</v>
      </c>
      <c r="Z5" s="72" t="s">
        <v>75</v>
      </c>
      <c r="AA5" s="72" t="s">
        <v>76</v>
      </c>
      <c r="AB5" s="72" t="s">
        <v>77</v>
      </c>
      <c r="AC5" s="72" t="s">
        <v>75</v>
      </c>
      <c r="AD5" s="72" t="s">
        <v>76</v>
      </c>
      <c r="AE5" s="72" t="s">
        <v>77</v>
      </c>
      <c r="AF5" s="33" t="s">
        <v>75</v>
      </c>
      <c r="AG5" s="33" t="s">
        <v>76</v>
      </c>
      <c r="AH5" s="33" t="s">
        <v>77</v>
      </c>
      <c r="AI5" s="198"/>
      <c r="AJ5" s="236"/>
      <c r="AK5" s="266"/>
      <c r="AL5" s="194"/>
      <c r="AM5" s="192"/>
      <c r="AN5" s="192"/>
      <c r="AO5" s="264"/>
      <c r="AP5" s="179"/>
      <c r="AR5" s="13"/>
      <c r="AS5" s="13"/>
      <c r="AT5" s="13"/>
      <c r="AU5" s="13"/>
    </row>
    <row r="6" spans="1:47">
      <c r="B6" s="132" t="s">
        <v>10</v>
      </c>
      <c r="C6" s="7"/>
      <c r="D6" s="314" t="s">
        <v>8</v>
      </c>
      <c r="E6" s="7">
        <f>IF(VLOOKUP($B6,'S 3 H BRUT'!$B$6:$E$68,4,FALSE)="","",(VLOOKUP($B6,'S 3 H BRUT'!$B$6:$E$68,4,FALSE)))</f>
        <v>27</v>
      </c>
      <c r="F6" s="7">
        <f>IF(VLOOKUP($B6,'S 3 H NET'!$B$6:E$668,4,FALSE)="","",(VLOOKUP($B6,'S 3 H NET'!$B$6:$E$68,4,FALSE)))</f>
        <v>35</v>
      </c>
      <c r="G6" s="59">
        <f>IF(F6="","",SUM(E6:F6))</f>
        <v>62</v>
      </c>
      <c r="H6" s="7">
        <f>IF(VLOOKUP($B6,'S 3 H BRUT'!$B$6:$F$68,5,FALSE)="","",(VLOOKUP($B6,'S 3 H BRUT'!$B$6:$F$68,5,FALSE)))</f>
        <v>18</v>
      </c>
      <c r="I6" s="7">
        <f>IF(VLOOKUP($B6,'S 3 H NET'!$B$6:$F$68,5,FALSE)="","",(VLOOKUP($B6,'S 3 H NET'!$B$6:$F$68,5,FALSE)))</f>
        <v>25</v>
      </c>
      <c r="J6" s="59">
        <f>IF(I6="","",SUM(H6:I6))</f>
        <v>43</v>
      </c>
      <c r="K6" s="7">
        <f>IF(VLOOKUP($B6,'S 3 H BRUT'!$B$6:$G$68,6,FALSE)="","",(VLOOKUP($B6,'S 3 H BRUT'!$B$6:$G$68,6,FALSE)))</f>
        <v>20</v>
      </c>
      <c r="L6" s="7">
        <f>IF(VLOOKUP($B6,'S 3 H NET'!$B$6:$G$68,6,FALSE)="","",(VLOOKUP($B6,'S 3 H NET'!$B$6:$G$68,6,FALSE)))</f>
        <v>26</v>
      </c>
      <c r="M6" s="59">
        <f>IF(L6="","",SUM(K6:L6))</f>
        <v>46</v>
      </c>
      <c r="N6" s="7">
        <f>IF(VLOOKUP($B6,'S 3 H BRUT'!$B$6:$H$68,7,FALSE)="","",(VLOOKUP($B6,'S 3 H BRUT'!$B$6:$H$68,7,FALSE)))</f>
        <v>23</v>
      </c>
      <c r="O6" s="7">
        <f>IF(VLOOKUP($B6,'S 3 H NET'!$B$6:$H$68,7,FALSE)="","",(VLOOKUP($B6,'S 3 H NET'!$B$6:$H$68,7,FALSE)))</f>
        <v>32</v>
      </c>
      <c r="P6" s="59">
        <f>IF(O6="","",SUM(N6:O6))</f>
        <v>55</v>
      </c>
      <c r="Q6" s="7">
        <f>IF(VLOOKUP($B6,'S 3 H BRUT'!$B$6:$J$68,8,FALSE)="","",(VLOOKUP($B6,'S 3 H BRUT'!$B$6:$J$68,8,FALSE)))</f>
        <v>31</v>
      </c>
      <c r="R6" s="7">
        <f>IF(VLOOKUP($B6,'S 3 H NET'!$B$6:$I$68,8,FALSE)="","",(VLOOKUP($B6,'S 3 H NET'!$B$6:$I$68,8,FALSE)))</f>
        <v>41</v>
      </c>
      <c r="S6" s="59">
        <f>IF(R6="","",SUM(Q6:R6))</f>
        <v>72</v>
      </c>
      <c r="T6" s="7">
        <f>IF(VLOOKUP($B6,'S 3 H BRUT'!$B$6:$J$68,9,FALSE)="","",(VLOOKUP($B6,'S 3 H BRUT'!$B$6:$J$68,9,FALSE)))</f>
        <v>15</v>
      </c>
      <c r="U6" s="7">
        <f>IF(VLOOKUP($B6,'S 3 H NET'!$B$6:$J$68,9,FALSE)="","",(VLOOKUP($B6,'S 3 H NET'!$B$6:$J$68,9,FALSE)))</f>
        <v>23</v>
      </c>
      <c r="V6" s="59">
        <f>IF(U6="","",SUM(T6:U6))</f>
        <v>38</v>
      </c>
      <c r="W6" s="7">
        <f>IF(VLOOKUP($B6,'S 3 H BRUT'!$B$6:$M$68,10,FALSE)="","",(VLOOKUP($B6,'S 3 H BRUT'!$B$6:$M$68,10,FALSE)))</f>
        <v>19</v>
      </c>
      <c r="X6" s="7">
        <f>IF(VLOOKUP($B6,'S 3 H NET'!$B$6:$K$68,10,FALSE)="","",(VLOOKUP($B6,'S 3 H NET'!$B$6:$K$68,10,FALSE)))</f>
        <v>27</v>
      </c>
      <c r="Y6" s="59">
        <f>IF(X6="","",SUM(W6:X6))</f>
        <v>46</v>
      </c>
      <c r="Z6" s="7">
        <f>IF(VLOOKUP($B6,'S 3 H BRUT'!$B$6:$L$68,11,FALSE)="","",(VLOOKUP($B6,'S 3 H BRUT'!$B$6:$L$68,11,FALSE)))</f>
        <v>16</v>
      </c>
      <c r="AA6" s="7">
        <f>IF(VLOOKUP($B6,'S 3 H NET'!$B$6:$L$68,11,FALSE)="","",(VLOOKUP($B6,'S 3 H NET'!$B$6:$L$68,11,FALSE)))</f>
        <v>24</v>
      </c>
      <c r="AB6" s="59">
        <f>IF(AA6="","",SUM(Z6:AA6))</f>
        <v>40</v>
      </c>
      <c r="AC6" s="7">
        <f>IF(VLOOKUP($B6,'S 3 H BRUT'!$B$6:$M$68,12,FALSE)="","",(VLOOKUP($B6,'S 3 H BRUT'!$B$6:$M$68,12,FALSE)))</f>
        <v>22</v>
      </c>
      <c r="AD6" s="7">
        <f>IF(VLOOKUP($B6,'S 3 H NET'!$B$6:$M$68,12,FALSE)="","",(VLOOKUP($B6,'S 3 H NET'!$B$6:$M$68,12,FALSE)))</f>
        <v>27</v>
      </c>
      <c r="AE6" s="59">
        <f>IF(AD6="","",SUM(AC6:AD6))</f>
        <v>49</v>
      </c>
      <c r="AF6" s="7" t="str">
        <f>IF(VLOOKUP($B6,'S 3 H BRUT'!$B$6:$N$68,13,FALSE)="","",(VLOOKUP($B6,'S 3 H BRUT'!$B$6:$N$68,13,FALSE)))</f>
        <v/>
      </c>
      <c r="AG6" s="7" t="str">
        <f>IF(VLOOKUP($B6,'S 3 H NET'!$B$6:$N$68,13,FALSE)="","",(VLOOKUP($B6,'S 3 H NET'!$B$6:$N$68,13,FALSE)))</f>
        <v/>
      </c>
      <c r="AH6" s="59" t="str">
        <f>IF(AG6="","",SUM(AF6:AG6))</f>
        <v/>
      </c>
      <c r="AI6" s="59">
        <f>SUM(G6,J6,M6,P6,S6,V6,Y6,AB6,AE6,AH6)</f>
        <v>451</v>
      </c>
      <c r="AJ6" s="20">
        <f>+COUNT(G6,J6,M6,P6,S6,V6,Y6,AB6,AE6,AH6)</f>
        <v>9</v>
      </c>
      <c r="AK6" s="20">
        <f>IF(AJ6&lt;6,0,+SMALL(($G6,$J6,$M6,$P6,$S6,$V6,$Y6,$AB6,$AE6,$AH6),1))</f>
        <v>38</v>
      </c>
      <c r="AL6" s="20">
        <f>IF(AJ6&lt;7,0,+SMALL(($G6,$J6,$M6,$P6,$S6,$V6,$Y6,$AB6,$AE6,$AH6),2))</f>
        <v>40</v>
      </c>
      <c r="AM6" s="20">
        <f>IF(AJ6&lt;8,0,+SMALL(($G6,$J6,$M6,$P6,$S6,$V6,$Y6,$AB6,$AE6,$AH6),3))</f>
        <v>43</v>
      </c>
      <c r="AN6" s="20">
        <f>IF(AJ6&lt;9,0,+SMALL(($G6,$J6,$M6,$P6,$S6,$V6,$Y6,$AB6,$AE6,$AH6),4))</f>
        <v>46</v>
      </c>
      <c r="AO6" s="20">
        <f>AI6-AK6-AL6-AM6-AN6</f>
        <v>284</v>
      </c>
      <c r="AP6" s="20">
        <f>RANK(AO6,$AO$6:$AO$68,0)</f>
        <v>1</v>
      </c>
      <c r="AR6" s="13"/>
      <c r="AS6" s="13"/>
      <c r="AT6" s="13"/>
      <c r="AU6" s="13"/>
    </row>
    <row r="7" spans="1:47" s="11" customFormat="1">
      <c r="A7" s="3"/>
      <c r="B7" s="48" t="s">
        <v>157</v>
      </c>
      <c r="C7" s="36"/>
      <c r="D7" s="46" t="s">
        <v>22</v>
      </c>
      <c r="E7" s="7">
        <f>IF(VLOOKUP($B7,'S 3 H BRUT'!$B$6:$E$68,4,FALSE)="","",(VLOOKUP($B7,'S 3 H BRUT'!$B$6:$E$68,4,FALSE)))</f>
        <v>15</v>
      </c>
      <c r="F7" s="7">
        <f>IF(VLOOKUP($B7,'S 3 H NET'!$B$6:E$668,4,FALSE)="","",(VLOOKUP($B7,'S 3 H NET'!$B$6:$E$68,4,FALSE)))</f>
        <v>31</v>
      </c>
      <c r="G7" s="59">
        <f>IF(F7="","",SUM(E7:F7))</f>
        <v>46</v>
      </c>
      <c r="H7" s="7">
        <f>IF(VLOOKUP($B7,'S 3 H BRUT'!$B$6:$F$68,5,FALSE)="","",(VLOOKUP($B7,'S 3 H BRUT'!$B$6:$F$68,5,FALSE)))</f>
        <v>13</v>
      </c>
      <c r="I7" s="7">
        <f>IF(VLOOKUP($B7,'S 3 H NET'!$B$6:$F$68,5,FALSE)="","",(VLOOKUP($B7,'S 3 H NET'!$B$6:$F$68,5,FALSE)))</f>
        <v>26</v>
      </c>
      <c r="J7" s="59">
        <f>IF(I7="","",SUM(H7:I7))</f>
        <v>39</v>
      </c>
      <c r="K7" s="7">
        <f>IF(VLOOKUP($B7,'S 3 H BRUT'!$B$6:$G$68,6,FALSE)="","",(VLOOKUP($B7,'S 3 H BRUT'!$B$6:$G$68,6,FALSE)))</f>
        <v>12</v>
      </c>
      <c r="L7" s="7">
        <f>IF(VLOOKUP($B7,'S 3 H NET'!$B$6:$G$68,6,FALSE)="","",(VLOOKUP($B7,'S 3 H NET'!$B$6:$G$68,6,FALSE)))</f>
        <v>25</v>
      </c>
      <c r="M7" s="59">
        <f>IF(L7="","",SUM(K7:L7))</f>
        <v>37</v>
      </c>
      <c r="N7" s="7" t="str">
        <f>IF(VLOOKUP($B7,'S 3 H BRUT'!$B$6:$H$68,7,FALSE)="","",(VLOOKUP($B7,'S 3 H BRUT'!$B$6:$H$68,7,FALSE)))</f>
        <v/>
      </c>
      <c r="O7" s="7" t="str">
        <f>IF(VLOOKUP($B7,'S 3 H NET'!$B$6:$H$68,7,FALSE)="","",(VLOOKUP($B7,'S 3 H NET'!$B$6:$H$68,7,FALSE)))</f>
        <v/>
      </c>
      <c r="P7" s="59" t="str">
        <f>IF(O7="","",SUM(N7:O7))</f>
        <v/>
      </c>
      <c r="Q7" s="7">
        <f>IF(VLOOKUP($B7,'S 3 H BRUT'!$B$6:$J$68,8,FALSE)="","",(VLOOKUP($B7,'S 3 H BRUT'!$B$6:$J$68,8,FALSE)))</f>
        <v>17</v>
      </c>
      <c r="R7" s="7">
        <f>IF(VLOOKUP($B7,'S 3 H NET'!$B$6:$I$68,8,FALSE)="","",(VLOOKUP($B7,'S 3 H NET'!$B$6:$I$68,8,FALSE)))</f>
        <v>31</v>
      </c>
      <c r="S7" s="59">
        <f>IF(R7="","",SUM(Q7:R7))</f>
        <v>48</v>
      </c>
      <c r="T7" s="7">
        <f>IF(VLOOKUP($B7,'S 3 H BRUT'!$B$6:$J$68,9,FALSE)="","",(VLOOKUP($B7,'S 3 H BRUT'!$B$6:$J$68,9,FALSE)))</f>
        <v>17</v>
      </c>
      <c r="U7" s="7">
        <f>IF(VLOOKUP($B7,'S 3 H NET'!$B$6:$J$68,9,FALSE)="","",(VLOOKUP($B7,'S 3 H NET'!$B$6:$J$68,9,FALSE)))</f>
        <v>36</v>
      </c>
      <c r="V7" s="59">
        <f>IF(U7="","",SUM(T7:U7))</f>
        <v>53</v>
      </c>
      <c r="W7" s="7">
        <f>IF(VLOOKUP($B7,'S 3 H BRUT'!$B$6:$M$68,10,FALSE)="","",(VLOOKUP($B7,'S 3 H BRUT'!$B$6:$M$68,10,FALSE)))</f>
        <v>15</v>
      </c>
      <c r="X7" s="7">
        <f>IF(VLOOKUP($B7,'S 3 H NET'!$B$6:$K$68,10,FALSE)="","",(VLOOKUP($B7,'S 3 H NET'!$B$6:$K$68,10,FALSE)))</f>
        <v>30</v>
      </c>
      <c r="Y7" s="59">
        <f>IF(X7="","",SUM(W7:X7))</f>
        <v>45</v>
      </c>
      <c r="Z7" s="7">
        <f>IF(VLOOKUP($B7,'S 3 H BRUT'!$B$6:$L$68,11,FALSE)="","",(VLOOKUP($B7,'S 3 H BRUT'!$B$6:$L$68,11,FALSE)))</f>
        <v>17</v>
      </c>
      <c r="AA7" s="7">
        <f>IF(VLOOKUP($B7,'S 3 H NET'!$B$6:$L$68,11,FALSE)="","",(VLOOKUP($B7,'S 3 H NET'!$B$6:$L$68,11,FALSE)))</f>
        <v>34</v>
      </c>
      <c r="AB7" s="59">
        <f>IF(AA7="","",SUM(Z7:AA7))</f>
        <v>51</v>
      </c>
      <c r="AC7" s="7">
        <f>IF(VLOOKUP($B7,'S 3 H BRUT'!$B$6:$M$68,12,FALSE)="","",(VLOOKUP($B7,'S 3 H BRUT'!$B$6:$M$68,12,FALSE)))</f>
        <v>18</v>
      </c>
      <c r="AD7" s="7">
        <f>IF(VLOOKUP($B7,'S 3 H NET'!$B$6:$M$68,12,FALSE)="","",(VLOOKUP($B7,'S 3 H NET'!$B$6:$M$68,12,FALSE)))</f>
        <v>33</v>
      </c>
      <c r="AE7" s="59">
        <f>IF(AD7="","",SUM(AC7:AD7))</f>
        <v>51</v>
      </c>
      <c r="AF7" s="7" t="str">
        <f>IF(VLOOKUP($B7,'S 3 H BRUT'!$B$6:$N$68,13,FALSE)="","",(VLOOKUP($B7,'S 3 H BRUT'!$B$6:$N$68,13,FALSE)))</f>
        <v/>
      </c>
      <c r="AG7" s="7" t="str">
        <f>IF(VLOOKUP($B7,'S 3 H NET'!$B$6:$N$68,13,FALSE)="","",(VLOOKUP($B7,'S 3 H NET'!$B$6:$N$68,13,FALSE)))</f>
        <v/>
      </c>
      <c r="AH7" s="59" t="str">
        <f>IF(AG7="","",SUM(AF7:AG7))</f>
        <v/>
      </c>
      <c r="AI7" s="59">
        <f>SUM(G7,J7,M7,P7,S7,V7,Y7,AB7,AE7,AH7)</f>
        <v>370</v>
      </c>
      <c r="AJ7" s="20">
        <f>+COUNT(G7,J7,M7,P7,S7,V7,Y7,AB7,AE7,AH7)</f>
        <v>8</v>
      </c>
      <c r="AK7" s="20">
        <f>IF(AJ7&lt;6,0,+SMALL(($G7,$J7,$M7,$P7,$S7,$V7,$Y7,$AB7,$AE7,$AH7),1))</f>
        <v>37</v>
      </c>
      <c r="AL7" s="20">
        <f>IF(AJ7&lt;7,0,+SMALL(($G7,$J7,$M7,$P7,$S7,$V7,$Y7,$AB7,$AE7,$AH7),2))</f>
        <v>39</v>
      </c>
      <c r="AM7" s="20">
        <f>IF(AJ7&lt;8,0,+SMALL(($G7,$J7,$M7,$P7,$S7,$V7,$Y7,$AB7,$AE7,$AH7),3))</f>
        <v>45</v>
      </c>
      <c r="AN7" s="20">
        <f>IF(AJ7&lt;9,0,+SMALL(($G7,$J7,$M7,$P7,$S7,$V7,$Y7,$AB7,$AE7,$AH7),4))</f>
        <v>0</v>
      </c>
      <c r="AO7" s="20">
        <f>AI7-AK7-AL7-AM7-AN7</f>
        <v>249</v>
      </c>
      <c r="AP7" s="20">
        <f>RANK(AO7,$AO$6:$AO$68,0)</f>
        <v>2</v>
      </c>
      <c r="AR7" s="13"/>
      <c r="AS7" s="13"/>
      <c r="AT7" s="13"/>
      <c r="AU7" s="13"/>
    </row>
    <row r="8" spans="1:47" s="11" customFormat="1">
      <c r="A8" s="3"/>
      <c r="B8" s="48" t="s">
        <v>19</v>
      </c>
      <c r="C8" s="49"/>
      <c r="D8" s="79" t="s">
        <v>11</v>
      </c>
      <c r="E8" s="7">
        <f>IF(VLOOKUP($B8,'S 3 H BRUT'!$B$6:$E$68,4,FALSE)="","",(VLOOKUP($B8,'S 3 H BRUT'!$B$6:$E$68,4,FALSE)))</f>
        <v>13</v>
      </c>
      <c r="F8" s="7">
        <f>IF(VLOOKUP($B8,'S 3 H NET'!$B$6:E$668,4,FALSE)="","",(VLOOKUP($B8,'S 3 H NET'!$B$6:$E$68,4,FALSE)))</f>
        <v>40</v>
      </c>
      <c r="G8" s="59">
        <f>IF(F8="","",SUM(E8:F8))</f>
        <v>53</v>
      </c>
      <c r="H8" s="7">
        <f>IF(VLOOKUP($B8,'S 3 H BRUT'!$B$6:$F$68,5,FALSE)="","",(VLOOKUP($B8,'S 3 H BRUT'!$B$6:$F$68,5,FALSE)))</f>
        <v>8</v>
      </c>
      <c r="I8" s="7">
        <f>IF(VLOOKUP($B8,'S 3 H NET'!$B$6:$F$68,5,FALSE)="","",(VLOOKUP($B8,'S 3 H NET'!$B$6:$F$68,5,FALSE)))</f>
        <v>37</v>
      </c>
      <c r="J8" s="59">
        <f>IF(I8="","",SUM(H8:I8))</f>
        <v>45</v>
      </c>
      <c r="K8" s="7">
        <f>IF(VLOOKUP($B8,'S 3 H BRUT'!$B$6:$G$68,6,FALSE)="","",(VLOOKUP($B8,'S 3 H BRUT'!$B$6:$G$68,6,FALSE)))</f>
        <v>6</v>
      </c>
      <c r="L8" s="7">
        <f>IF(VLOOKUP($B8,'S 3 H NET'!$B$6:$G$68,6,FALSE)="","",(VLOOKUP($B8,'S 3 H NET'!$B$6:$G$68,6,FALSE)))</f>
        <v>34</v>
      </c>
      <c r="M8" s="59">
        <f>IF(L8="","",SUM(K8:L8))</f>
        <v>40</v>
      </c>
      <c r="N8" s="7">
        <f>IF(VLOOKUP($B8,'S 3 H BRUT'!$B$6:$H$68,7,FALSE)="","",(VLOOKUP($B8,'S 3 H BRUT'!$B$6:$H$68,7,FALSE)))</f>
        <v>6</v>
      </c>
      <c r="O8" s="7">
        <f>IF(VLOOKUP($B8,'S 3 H NET'!$B$6:$H$68,7,FALSE)="","",(VLOOKUP($B8,'S 3 H NET'!$B$6:$H$68,7,FALSE)))</f>
        <v>30</v>
      </c>
      <c r="P8" s="59">
        <f>IF(O8="","",SUM(N8:O8))</f>
        <v>36</v>
      </c>
      <c r="Q8" s="7">
        <f>IF(VLOOKUP($B8,'S 3 H BRUT'!$B$6:$J$68,8,FALSE)="","",(VLOOKUP($B8,'S 3 H BRUT'!$B$6:$J$68,8,FALSE)))</f>
        <v>12</v>
      </c>
      <c r="R8" s="7">
        <f>IF(VLOOKUP($B8,'S 3 H NET'!$B$6:$I$68,8,FALSE)="","",(VLOOKUP($B8,'S 3 H NET'!$B$6:$I$68,8,FALSE)))</f>
        <v>44</v>
      </c>
      <c r="S8" s="59">
        <f>IF(R8="","",SUM(Q8:R8))</f>
        <v>56</v>
      </c>
      <c r="T8" s="7">
        <f>IF(VLOOKUP($B8,'S 3 H BRUT'!$B$6:$J$68,9,FALSE)="","",(VLOOKUP($B8,'S 3 H BRUT'!$B$6:$J$68,9,FALSE)))</f>
        <v>6</v>
      </c>
      <c r="U8" s="7">
        <f>IF(VLOOKUP($B8,'S 3 H NET'!$B$6:$J$68,9,FALSE)="","",(VLOOKUP($B8,'S 3 H NET'!$B$6:$J$68,9,FALSE)))</f>
        <v>31</v>
      </c>
      <c r="V8" s="59">
        <f>IF(U8="","",SUM(T8:U8))</f>
        <v>37</v>
      </c>
      <c r="W8" s="7">
        <f>IF(VLOOKUP($B8,'S 3 H BRUT'!$B$6:$M$68,10,FALSE)="","",(VLOOKUP($B8,'S 3 H BRUT'!$B$6:$M$68,10,FALSE)))</f>
        <v>7</v>
      </c>
      <c r="X8" s="7">
        <f>IF(VLOOKUP($B8,'S 3 H NET'!$B$6:$K$68,10,FALSE)="","",(VLOOKUP($B8,'S 3 H NET'!$B$6:$K$68,10,FALSE)))</f>
        <v>34</v>
      </c>
      <c r="Y8" s="59">
        <f>IF(X8="","",SUM(W8:X8))</f>
        <v>41</v>
      </c>
      <c r="Z8" s="7">
        <f>IF(VLOOKUP($B8,'S 3 H BRUT'!$B$6:$L$68,11,FALSE)="","",(VLOOKUP($B8,'S 3 H BRUT'!$B$6:$L$68,11,FALSE)))</f>
        <v>11</v>
      </c>
      <c r="AA8" s="7">
        <f>IF(VLOOKUP($B8,'S 3 H NET'!$B$6:$L$68,11,FALSE)="","",(VLOOKUP($B8,'S 3 H NET'!$B$6:$L$68,11,FALSE)))</f>
        <v>41</v>
      </c>
      <c r="AB8" s="59">
        <f>IF(AA8="","",SUM(Z8:AA8))</f>
        <v>52</v>
      </c>
      <c r="AC8" s="7">
        <f>IF(VLOOKUP($B8,'S 3 H BRUT'!$B$6:$M$68,12,FALSE)="","",(VLOOKUP($B8,'S 3 H BRUT'!$B$6:$M$68,12,FALSE)))</f>
        <v>7</v>
      </c>
      <c r="AD8" s="7">
        <f>IF(VLOOKUP($B8,'S 3 H NET'!$B$6:$M$68,12,FALSE)="","",(VLOOKUP($B8,'S 3 H NET'!$B$6:$M$68,12,FALSE)))</f>
        <v>23</v>
      </c>
      <c r="AE8" s="59">
        <f>IF(AD8="","",SUM(AC8:AD8))</f>
        <v>30</v>
      </c>
      <c r="AF8" s="7" t="str">
        <f>IF(VLOOKUP($B8,'S 3 H BRUT'!$B$6:$N$68,13,FALSE)="","",(VLOOKUP($B8,'S 3 H BRUT'!$B$6:$N$68,13,FALSE)))</f>
        <v/>
      </c>
      <c r="AG8" s="7" t="str">
        <f>IF(VLOOKUP($B8,'S 3 H NET'!$B$6:$N$68,13,FALSE)="","",(VLOOKUP($B8,'S 3 H NET'!$B$6:$N$68,13,FALSE)))</f>
        <v/>
      </c>
      <c r="AH8" s="59" t="str">
        <f>IF(AG8="","",SUM(AF8:AG8))</f>
        <v/>
      </c>
      <c r="AI8" s="59">
        <f>SUM(G8,J8,M8,P8,S8,V8,Y8,AB8,AE8,AH8)</f>
        <v>390</v>
      </c>
      <c r="AJ8" s="20">
        <f>+COUNT(G8,J8,M8,P8,S8,V8,Y8,AB8,AE8,AH8)</f>
        <v>9</v>
      </c>
      <c r="AK8" s="20">
        <f>IF(AJ8&lt;6,0,+SMALL(($G8,$J8,$M8,$P8,$S8,$V8,$Y8,$AB8,$AE8,$AH8),1))</f>
        <v>30</v>
      </c>
      <c r="AL8" s="20">
        <f>IF(AJ8&lt;7,0,+SMALL(($G8,$J8,$M8,$P8,$S8,$V8,$Y8,$AB8,$AE8,$AH8),2))</f>
        <v>36</v>
      </c>
      <c r="AM8" s="20">
        <f>IF(AJ8&lt;8,0,+SMALL(($G8,$J8,$M8,$P8,$S8,$V8,$Y8,$AB8,$AE8,$AH8),3))</f>
        <v>37</v>
      </c>
      <c r="AN8" s="20">
        <f>IF(AJ8&lt;9,0,+SMALL(($G8,$J8,$M8,$P8,$S8,$V8,$Y8,$AB8,$AE8,$AH8),4))</f>
        <v>40</v>
      </c>
      <c r="AO8" s="20">
        <f>AI8-AK8-AL8-AM8-AN8</f>
        <v>247</v>
      </c>
      <c r="AP8" s="20">
        <f>RANK(AO8,$AO$6:$AO$68,0)</f>
        <v>3</v>
      </c>
      <c r="AR8" s="13"/>
      <c r="AS8" s="13"/>
      <c r="AT8" s="13"/>
      <c r="AU8" s="13"/>
    </row>
    <row r="9" spans="1:47" s="11" customFormat="1">
      <c r="A9" s="3"/>
      <c r="B9" s="129" t="s">
        <v>23</v>
      </c>
      <c r="C9" s="36"/>
      <c r="D9" s="46" t="s">
        <v>22</v>
      </c>
      <c r="E9" s="7">
        <f>IF(VLOOKUP($B9,'S 3 H BRUT'!$B$6:$E$68,4,FALSE)="","",(VLOOKUP($B9,'S 3 H BRUT'!$B$6:$E$68,4,FALSE)))</f>
        <v>18</v>
      </c>
      <c r="F9" s="7">
        <f>IF(VLOOKUP($B9,'S 3 H NET'!$B$6:E$668,4,FALSE)="","",(VLOOKUP($B9,'S 3 H NET'!$B$6:$E$68,4,FALSE)))</f>
        <v>38</v>
      </c>
      <c r="G9" s="59">
        <f>IF(F9="","",SUM(E9:F9))</f>
        <v>56</v>
      </c>
      <c r="H9" s="7">
        <f>IF(VLOOKUP($B9,'S 3 H BRUT'!$B$6:$F$68,5,FALSE)="","",(VLOOKUP($B9,'S 3 H BRUT'!$B$6:$F$68,5,FALSE)))</f>
        <v>14</v>
      </c>
      <c r="I9" s="7">
        <f>IF(VLOOKUP($B9,'S 3 H NET'!$B$6:$F$68,5,FALSE)="","",(VLOOKUP($B9,'S 3 H NET'!$B$6:$F$68,5,FALSE)))</f>
        <v>33</v>
      </c>
      <c r="J9" s="59">
        <f>IF(I9="","",SUM(H9:I9))</f>
        <v>47</v>
      </c>
      <c r="K9" s="7" t="str">
        <f>IF(VLOOKUP($B9,'S 3 H BRUT'!$B$6:$G$68,6,FALSE)="","",(VLOOKUP($B9,'S 3 H BRUT'!$B$6:$G$68,6,FALSE)))</f>
        <v/>
      </c>
      <c r="L9" s="7" t="str">
        <f>IF(VLOOKUP($B9,'S 3 H NET'!$B$6:$G$68,6,FALSE)="","",(VLOOKUP($B9,'S 3 H NET'!$B$6:$G$68,6,FALSE)))</f>
        <v/>
      </c>
      <c r="M9" s="59" t="str">
        <f>IF(L9="","",SUM(K9:L9))</f>
        <v/>
      </c>
      <c r="N9" s="7">
        <f>IF(VLOOKUP($B9,'S 3 H BRUT'!$B$6:$H$68,7,FALSE)="","",(VLOOKUP($B9,'S 3 H BRUT'!$B$6:$H$68,7,FALSE)))</f>
        <v>4</v>
      </c>
      <c r="O9" s="7">
        <f>IF(VLOOKUP($B9,'S 3 H NET'!$B$6:$H$68,7,FALSE)="","",(VLOOKUP($B9,'S 3 H NET'!$B$6:$H$68,7,FALSE)))</f>
        <v>21</v>
      </c>
      <c r="P9" s="59">
        <f>IF(O9="","",SUM(N9:O9))</f>
        <v>25</v>
      </c>
      <c r="Q9" s="7">
        <f>IF(VLOOKUP($B9,'S 3 H BRUT'!$B$6:$J$68,8,FALSE)="","",(VLOOKUP($B9,'S 3 H BRUT'!$B$6:$J$68,8,FALSE)))</f>
        <v>13</v>
      </c>
      <c r="R9" s="7">
        <f>IF(VLOOKUP($B9,'S 3 H NET'!$B$6:$I$68,8,FALSE)="","",(VLOOKUP($B9,'S 3 H NET'!$B$6:$I$68,8,FALSE)))</f>
        <v>32</v>
      </c>
      <c r="S9" s="59">
        <f>IF(R9="","",SUM(Q9:R9))</f>
        <v>45</v>
      </c>
      <c r="T9" s="7">
        <f>IF(VLOOKUP($B9,'S 3 H BRUT'!$B$6:$J$68,9,FALSE)="","",(VLOOKUP($B9,'S 3 H BRUT'!$B$6:$J$68,9,FALSE)))</f>
        <v>10</v>
      </c>
      <c r="U9" s="7">
        <f>IF(VLOOKUP($B9,'S 3 H NET'!$B$6:$J$68,9,FALSE)="","",(VLOOKUP($B9,'S 3 H NET'!$B$6:$J$68,9,FALSE)))</f>
        <v>27</v>
      </c>
      <c r="V9" s="59">
        <f>IF(U9="","",SUM(T9:U9))</f>
        <v>37</v>
      </c>
      <c r="W9" s="7">
        <f>IF(VLOOKUP($B9,'S 3 H BRUT'!$B$6:$M$68,10,FALSE)="","",(VLOOKUP($B9,'S 3 H BRUT'!$B$6:$M$68,10,FALSE)))</f>
        <v>14</v>
      </c>
      <c r="X9" s="7">
        <f>IF(VLOOKUP($B9,'S 3 H NET'!$B$6:$K$68,10,FALSE)="","",(VLOOKUP($B9,'S 3 H NET'!$B$6:$K$68,10,FALSE)))</f>
        <v>31</v>
      </c>
      <c r="Y9" s="59">
        <f>IF(X9="","",SUM(W9:X9))</f>
        <v>45</v>
      </c>
      <c r="Z9" s="7">
        <f>IF(VLOOKUP($B9,'S 3 H BRUT'!$B$6:$L$68,11,FALSE)="","",(VLOOKUP($B9,'S 3 H BRUT'!$B$6:$L$68,11,FALSE)))</f>
        <v>14</v>
      </c>
      <c r="AA9" s="7">
        <f>IF(VLOOKUP($B9,'S 3 H NET'!$B$6:$L$68,11,FALSE)="","",(VLOOKUP($B9,'S 3 H NET'!$B$6:$L$68,11,FALSE)))</f>
        <v>34</v>
      </c>
      <c r="AB9" s="59">
        <f>IF(AA9="","",SUM(Z9:AA9))</f>
        <v>48</v>
      </c>
      <c r="AC9" s="7">
        <f>IF(VLOOKUP($B9,'S 3 H BRUT'!$B$6:$M$68,12,FALSE)="","",(VLOOKUP($B9,'S 3 H BRUT'!$B$6:$M$68,12,FALSE)))</f>
        <v>12</v>
      </c>
      <c r="AD9" s="7">
        <f>IF(VLOOKUP($B9,'S 3 H NET'!$B$6:$M$68,12,FALSE)="","",(VLOOKUP($B9,'S 3 H NET'!$B$6:$M$68,12,FALSE)))</f>
        <v>25</v>
      </c>
      <c r="AE9" s="59">
        <f>IF(AD9="","",SUM(AC9:AD9))</f>
        <v>37</v>
      </c>
      <c r="AF9" s="7" t="str">
        <f>IF(VLOOKUP($B9,'S 3 H BRUT'!$B$6:$N$68,13,FALSE)="","",(VLOOKUP($B9,'S 3 H BRUT'!$B$6:$N$68,13,FALSE)))</f>
        <v/>
      </c>
      <c r="AG9" s="7" t="str">
        <f>IF(VLOOKUP($B9,'S 3 H NET'!$B$6:$N$68,13,FALSE)="","",(VLOOKUP($B9,'S 3 H NET'!$B$6:$N$68,13,FALSE)))</f>
        <v/>
      </c>
      <c r="AH9" s="59" t="str">
        <f>IF(AG9="","",SUM(AF9:AG9))</f>
        <v/>
      </c>
      <c r="AI9" s="59">
        <f>SUM(G9,J9,M9,P9,S9,V9,Y9,AB9,AE9,AH9)</f>
        <v>340</v>
      </c>
      <c r="AJ9" s="20">
        <f>+COUNT(G9,J9,M9,P9,S9,V9,Y9,AB9,AE9,AH9)</f>
        <v>8</v>
      </c>
      <c r="AK9" s="20">
        <f>IF(AJ9&lt;6,0,+SMALL(($G9,$J9,$M9,$P9,$S9,$V9,$Y9,$AB9,$AE9,$AH9),1))</f>
        <v>25</v>
      </c>
      <c r="AL9" s="20">
        <f>IF(AJ9&lt;7,0,+SMALL(($G9,$J9,$M9,$P9,$S9,$V9,$Y9,$AB9,$AE9,$AH9),2))</f>
        <v>37</v>
      </c>
      <c r="AM9" s="20">
        <f>IF(AJ9&lt;8,0,+SMALL(($G9,$J9,$M9,$P9,$S9,$V9,$Y9,$AB9,$AE9,$AH9),3))</f>
        <v>37</v>
      </c>
      <c r="AN9" s="20">
        <f>IF(AJ9&lt;9,0,+SMALL(($G9,$J9,$M9,$P9,$S9,$V9,$Y9,$AB9,$AE9,$AH9),4))</f>
        <v>0</v>
      </c>
      <c r="AO9" s="20">
        <f>AI9-AK9-AL9-AM9-AN9</f>
        <v>241</v>
      </c>
      <c r="AP9" s="20">
        <f>RANK(AO9,$AO$6:$AO$68,0)</f>
        <v>4</v>
      </c>
      <c r="AR9" s="30"/>
      <c r="AS9" s="22"/>
      <c r="AT9" s="22"/>
      <c r="AU9" s="13"/>
    </row>
    <row r="10" spans="1:47" s="11" customFormat="1">
      <c r="A10" s="3"/>
      <c r="B10" s="48" t="s">
        <v>167</v>
      </c>
      <c r="C10" s="36"/>
      <c r="D10" s="45" t="s">
        <v>8</v>
      </c>
      <c r="E10" s="7" t="str">
        <f>IF(VLOOKUP($B10,'S 3 H BRUT'!$B$6:$E$68,4,FALSE)="","",(VLOOKUP($B10,'S 3 H BRUT'!$B$6:$E$68,4,FALSE)))</f>
        <v/>
      </c>
      <c r="F10" s="7" t="str">
        <f>IF(VLOOKUP($B10,'S 3 H NET'!$B$6:E$668,4,FALSE)="","",(VLOOKUP($B10,'S 3 H NET'!$B$6:$E$68,4,FALSE)))</f>
        <v/>
      </c>
      <c r="G10" s="59" t="str">
        <f>IF(F10="","",SUM(E10:F10))</f>
        <v/>
      </c>
      <c r="H10" s="7">
        <f>IF(VLOOKUP($B10,'S 3 H BRUT'!$B$6:$F$68,5,FALSE)="","",(VLOOKUP($B10,'S 3 H BRUT'!$B$6:$F$68,5,FALSE)))</f>
        <v>15</v>
      </c>
      <c r="I10" s="7">
        <f>IF(VLOOKUP($B10,'S 3 H NET'!$B$6:$F$68,5,FALSE)="","",(VLOOKUP($B10,'S 3 H NET'!$B$6:$F$68,5,FALSE)))</f>
        <v>36</v>
      </c>
      <c r="J10" s="59">
        <f>IF(I10="","",SUM(H10:I10))</f>
        <v>51</v>
      </c>
      <c r="K10" s="7">
        <f>IF(VLOOKUP($B10,'S 3 H BRUT'!$B$6:$G$68,6,FALSE)="","",(VLOOKUP($B10,'S 3 H BRUT'!$B$6:$G$68,6,FALSE)))</f>
        <v>16</v>
      </c>
      <c r="L10" s="7">
        <f>IF(VLOOKUP($B10,'S 3 H NET'!$B$6:$G$68,6,FALSE)="","",(VLOOKUP($B10,'S 3 H NET'!$B$6:$G$68,6,FALSE)))</f>
        <v>36</v>
      </c>
      <c r="M10" s="59">
        <f>IF(L10="","",SUM(K10:L10))</f>
        <v>52</v>
      </c>
      <c r="N10" s="7">
        <f>IF(VLOOKUP($B10,'S 3 H BRUT'!$B$6:$H$68,7,FALSE)="","",(VLOOKUP($B10,'S 3 H BRUT'!$B$6:$H$68,7,FALSE)))</f>
        <v>11</v>
      </c>
      <c r="O10" s="7">
        <f>IF(VLOOKUP($B10,'S 3 H NET'!$B$6:$H$68,7,FALSE)="","",(VLOOKUP($B10,'S 3 H NET'!$B$6:$H$68,7,FALSE)))</f>
        <v>35</v>
      </c>
      <c r="P10" s="59">
        <f>IF(O10="","",SUM(N10:O10))</f>
        <v>46</v>
      </c>
      <c r="Q10" s="7">
        <f>IF(VLOOKUP($B10,'S 3 H BRUT'!$B$6:$J$68,8,FALSE)="","",(VLOOKUP($B10,'S 3 H BRUT'!$B$6:$J$68,8,FALSE)))</f>
        <v>13</v>
      </c>
      <c r="R10" s="7">
        <f>IF(VLOOKUP($B10,'S 3 H NET'!$B$6:$I$68,8,FALSE)="","",(VLOOKUP($B10,'S 3 H NET'!$B$6:$I$68,8,FALSE)))</f>
        <v>34</v>
      </c>
      <c r="S10" s="59">
        <f>IF(R10="","",SUM(Q10:R10))</f>
        <v>47</v>
      </c>
      <c r="T10" s="7">
        <f>IF(VLOOKUP($B10,'S 3 H BRUT'!$B$6:$J$68,9,FALSE)="","",(VLOOKUP($B10,'S 3 H BRUT'!$B$6:$J$68,9,FALSE)))</f>
        <v>10</v>
      </c>
      <c r="U10" s="7">
        <f>IF(VLOOKUP($B10,'S 3 H NET'!$B$6:$J$68,9,FALSE)="","",(VLOOKUP($B10,'S 3 H NET'!$B$6:$J$68,9,FALSE)))</f>
        <v>28</v>
      </c>
      <c r="V10" s="59">
        <f>IF(U10="","",SUM(T10:U10))</f>
        <v>38</v>
      </c>
      <c r="W10" s="7">
        <f>IF(VLOOKUP($B10,'S 3 H BRUT'!$B$6:$M$68,10,FALSE)="","",(VLOOKUP($B10,'S 3 H BRUT'!$B$6:$M$68,10,FALSE)))</f>
        <v>12</v>
      </c>
      <c r="X10" s="7">
        <f>IF(VLOOKUP($B10,'S 3 H NET'!$B$6:$K$68,10,FALSE)="","",(VLOOKUP($B10,'S 3 H NET'!$B$6:$K$68,10,FALSE)))</f>
        <v>31</v>
      </c>
      <c r="Y10" s="59">
        <f>IF(X10="","",SUM(W10:X10))</f>
        <v>43</v>
      </c>
      <c r="Z10" s="7">
        <f>IF(VLOOKUP($B10,'S 3 H BRUT'!$B$6:$L$68,11,FALSE)="","",(VLOOKUP($B10,'S 3 H BRUT'!$B$6:$L$68,11,FALSE)))</f>
        <v>10</v>
      </c>
      <c r="AA10" s="7">
        <f>IF(VLOOKUP($B10,'S 3 H NET'!$B$6:$L$68,11,FALSE)="","",(VLOOKUP($B10,'S 3 H NET'!$B$6:$L$68,11,FALSE)))</f>
        <v>27</v>
      </c>
      <c r="AB10" s="59">
        <f>IF(AA10="","",SUM(Z10:AA10))</f>
        <v>37</v>
      </c>
      <c r="AC10" s="7">
        <f>IF(VLOOKUP($B10,'S 3 H BRUT'!$B$6:$M$68,12,FALSE)="","",(VLOOKUP($B10,'S 3 H BRUT'!$B$6:$M$68,12,FALSE)))</f>
        <v>8</v>
      </c>
      <c r="AD10" s="7">
        <f>IF(VLOOKUP($B10,'S 3 H NET'!$B$6:$M$68,12,FALSE)="","",(VLOOKUP($B10,'S 3 H NET'!$B$6:$M$68,12,FALSE)))</f>
        <v>25</v>
      </c>
      <c r="AE10" s="59">
        <f>IF(AD10="","",SUM(AC10:AD10))</f>
        <v>33</v>
      </c>
      <c r="AF10" s="7" t="str">
        <f>IF(VLOOKUP($B10,'S 3 H BRUT'!$B$6:$N$68,13,FALSE)="","",(VLOOKUP($B10,'S 3 H BRUT'!$B$6:$N$68,13,FALSE)))</f>
        <v/>
      </c>
      <c r="AG10" s="7" t="str">
        <f>IF(VLOOKUP($B10,'S 3 H NET'!$B$6:$N$68,13,FALSE)="","",(VLOOKUP($B10,'S 3 H NET'!$B$6:$N$68,13,FALSE)))</f>
        <v/>
      </c>
      <c r="AH10" s="59" t="str">
        <f>IF(AG10="","",SUM(AF10:AG10))</f>
        <v/>
      </c>
      <c r="AI10" s="59">
        <f>SUM(G10,J10,M10,P10,S10,V10,Y10,AB10,AE10,AH10)</f>
        <v>347</v>
      </c>
      <c r="AJ10" s="20">
        <f>+COUNT(G10,J10,M10,P10,S10,V10,Y10,AB10,AE10,AH10)</f>
        <v>8</v>
      </c>
      <c r="AK10" s="20">
        <f>IF(AJ10&lt;6,0,+SMALL(($G10,$J10,$M10,$P10,$S10,$V10,$Y10,$AB10,$AE10,$AH10),1))</f>
        <v>33</v>
      </c>
      <c r="AL10" s="20">
        <f>IF(AJ10&lt;7,0,+SMALL(($G10,$J10,$M10,$P10,$S10,$V10,$Y10,$AB10,$AE10,$AH10),2))</f>
        <v>37</v>
      </c>
      <c r="AM10" s="20">
        <f>IF(AJ10&lt;8,0,+SMALL(($G10,$J10,$M10,$P10,$S10,$V10,$Y10,$AB10,$AE10,$AH10),3))</f>
        <v>38</v>
      </c>
      <c r="AN10" s="20">
        <f>IF(AJ10&lt;9,0,+SMALL(($G10,$J10,$M10,$P10,$S10,$V10,$Y10,$AB10,$AE10,$AH10),4))</f>
        <v>0</v>
      </c>
      <c r="AO10" s="20">
        <f>AI10-AK10-AL10-AM10-AN10</f>
        <v>239</v>
      </c>
      <c r="AP10" s="20">
        <f>RANK(AO10,$AO$6:$AO$68,0)</f>
        <v>5</v>
      </c>
      <c r="AR10" s="30"/>
      <c r="AS10" s="22"/>
      <c r="AT10" s="22"/>
      <c r="AU10" s="13"/>
    </row>
    <row r="11" spans="1:47" s="11" customFormat="1">
      <c r="A11" s="3"/>
      <c r="B11" s="129" t="s">
        <v>2</v>
      </c>
      <c r="C11" s="36"/>
      <c r="D11" s="44" t="s">
        <v>5</v>
      </c>
      <c r="E11" s="7">
        <f>IF(VLOOKUP($B11,'S 3 H BRUT'!$B$6:$E$68,4,FALSE)="","",(VLOOKUP($B11,'S 3 H BRUT'!$B$6:$E$68,4,FALSE)))</f>
        <v>11</v>
      </c>
      <c r="F11" s="7">
        <f>IF(VLOOKUP($B11,'S 3 H NET'!$B$6:E$668,4,FALSE)="","",(VLOOKUP($B11,'S 3 H NET'!$B$6:$E$68,4,FALSE)))</f>
        <v>38</v>
      </c>
      <c r="G11" s="59">
        <f>IF(F11="","",SUM(E11:F11))</f>
        <v>49</v>
      </c>
      <c r="H11" s="7">
        <f>IF(VLOOKUP($B11,'S 3 H BRUT'!$B$6:$F$68,5,FALSE)="","",(VLOOKUP($B11,'S 3 H BRUT'!$B$6:$F$68,5,FALSE)))</f>
        <v>12</v>
      </c>
      <c r="I11" s="7">
        <f>IF(VLOOKUP($B11,'S 3 H NET'!$B$6:$F$68,5,FALSE)="","",(VLOOKUP($B11,'S 3 H NET'!$B$6:$F$68,5,FALSE)))</f>
        <v>38</v>
      </c>
      <c r="J11" s="59">
        <f>IF(I11="","",SUM(H11:I11))</f>
        <v>50</v>
      </c>
      <c r="K11" s="7">
        <f>IF(VLOOKUP($B11,'S 3 H BRUT'!$B$6:$G$68,6,FALSE)="","",(VLOOKUP($B11,'S 3 H BRUT'!$B$6:$G$68,6,FALSE)))</f>
        <v>7</v>
      </c>
      <c r="L11" s="7">
        <f>IF(VLOOKUP($B11,'S 3 H NET'!$B$6:$G$68,6,FALSE)="","",(VLOOKUP($B11,'S 3 H NET'!$B$6:$G$68,6,FALSE)))</f>
        <v>29</v>
      </c>
      <c r="M11" s="59">
        <f>IF(L11="","",SUM(K11:L11))</f>
        <v>36</v>
      </c>
      <c r="N11" s="7">
        <f>IF(VLOOKUP($B11,'S 3 H BRUT'!$B$6:$H$68,7,FALSE)="","",(VLOOKUP($B11,'S 3 H BRUT'!$B$6:$H$68,7,FALSE)))</f>
        <v>8</v>
      </c>
      <c r="O11" s="7">
        <f>IF(VLOOKUP($B11,'S 3 H NET'!$B$6:$H$68,7,FALSE)="","",(VLOOKUP($B11,'S 3 H NET'!$B$6:$H$68,7,FALSE)))</f>
        <v>31</v>
      </c>
      <c r="P11" s="59">
        <f>IF(O11="","",SUM(N11:O11))</f>
        <v>39</v>
      </c>
      <c r="Q11" s="7">
        <f>IF(VLOOKUP($B11,'S 3 H BRUT'!$B$6:$J$68,8,FALSE)="","",(VLOOKUP($B11,'S 3 H BRUT'!$B$6:$J$68,8,FALSE)))</f>
        <v>10</v>
      </c>
      <c r="R11" s="7">
        <f>IF(VLOOKUP($B11,'S 3 H NET'!$B$6:$I$68,8,FALSE)="","",(VLOOKUP($B11,'S 3 H NET'!$B$6:$I$68,8,FALSE)))</f>
        <v>35</v>
      </c>
      <c r="S11" s="59">
        <f>IF(R11="","",SUM(Q11:R11))</f>
        <v>45</v>
      </c>
      <c r="T11" s="7">
        <f>IF(VLOOKUP($B11,'S 3 H BRUT'!$B$6:$J$68,9,FALSE)="","",(VLOOKUP($B11,'S 3 H BRUT'!$B$6:$J$68,9,FALSE)))</f>
        <v>10</v>
      </c>
      <c r="U11" s="7">
        <f>IF(VLOOKUP($B11,'S 3 H NET'!$B$6:$J$68,9,FALSE)="","",(VLOOKUP($B11,'S 3 H NET'!$B$6:$J$68,9,FALSE)))</f>
        <v>35</v>
      </c>
      <c r="V11" s="59">
        <f>IF(U11="","",SUM(T11:U11))</f>
        <v>45</v>
      </c>
      <c r="W11" s="7" t="str">
        <f>IF(VLOOKUP($B11,'S 3 H BRUT'!$B$6:$M$68,10,FALSE)="","",(VLOOKUP($B11,'S 3 H BRUT'!$B$6:$M$68,10,FALSE)))</f>
        <v/>
      </c>
      <c r="X11" s="7" t="str">
        <f>IF(VLOOKUP($B11,'S 3 H NET'!$B$6:$K$68,10,FALSE)="","",(VLOOKUP($B11,'S 3 H NET'!$B$6:$K$68,10,FALSE)))</f>
        <v/>
      </c>
      <c r="Y11" s="59" t="str">
        <f>IF(X11="","",SUM(W11:X11))</f>
        <v/>
      </c>
      <c r="Z11" s="7">
        <f>IF(VLOOKUP($B11,'S 3 H BRUT'!$B$6:$L$68,11,FALSE)="","",(VLOOKUP($B11,'S 3 H BRUT'!$B$6:$L$68,11,FALSE)))</f>
        <v>12</v>
      </c>
      <c r="AA11" s="7">
        <f>IF(VLOOKUP($B11,'S 3 H NET'!$B$6:$L$68,11,FALSE)="","",(VLOOKUP($B11,'S 3 H NET'!$B$6:$L$68,11,FALSE)))</f>
        <v>36</v>
      </c>
      <c r="AB11" s="59">
        <f>IF(AA11="","",SUM(Z11:AA11))</f>
        <v>48</v>
      </c>
      <c r="AC11" s="7">
        <f>IF(VLOOKUP($B11,'S 3 H BRUT'!$B$6:$M$68,12,FALSE)="","",(VLOOKUP($B11,'S 3 H BRUT'!$B$6:$M$68,12,FALSE)))</f>
        <v>12</v>
      </c>
      <c r="AD11" s="7">
        <f>IF(VLOOKUP($B11,'S 3 H NET'!$B$6:$M$68,12,FALSE)="","",(VLOOKUP($B11,'S 3 H NET'!$B$6:$M$68,12,FALSE)))</f>
        <v>34</v>
      </c>
      <c r="AE11" s="59">
        <f>IF(AD11="","",SUM(AC11:AD11))</f>
        <v>46</v>
      </c>
      <c r="AF11" s="7" t="str">
        <f>IF(VLOOKUP($B11,'S 3 H BRUT'!$B$6:$N$68,13,FALSE)="","",(VLOOKUP($B11,'S 3 H BRUT'!$B$6:$N$68,13,FALSE)))</f>
        <v/>
      </c>
      <c r="AG11" s="7" t="str">
        <f>IF(VLOOKUP($B11,'S 3 H NET'!$B$6:$N$68,13,FALSE)="","",(VLOOKUP($B11,'S 3 H NET'!$B$6:$N$68,13,FALSE)))</f>
        <v/>
      </c>
      <c r="AH11" s="59" t="str">
        <f>IF(AG11="","",SUM(AF11:AG11))</f>
        <v/>
      </c>
      <c r="AI11" s="59">
        <f>SUM(G11,J11,M11,P11,S11,V11,Y11,AB11,AE11,AH11)</f>
        <v>358</v>
      </c>
      <c r="AJ11" s="20">
        <f>+COUNT(G11,J11,M11,P11,S11,V11,Y11,AB11,AE11,AH11)</f>
        <v>8</v>
      </c>
      <c r="AK11" s="20">
        <f>IF(AJ11&lt;6,0,+SMALL(($G11,$J11,$M11,$P11,$S11,$V11,$Y11,$AB11,$AE11,$AH11),1))</f>
        <v>36</v>
      </c>
      <c r="AL11" s="20">
        <f>IF(AJ11&lt;7,0,+SMALL(($G11,$J11,$M11,$P11,$S11,$V11,$Y11,$AB11,$AE11,$AH11),2))</f>
        <v>39</v>
      </c>
      <c r="AM11" s="20">
        <f>IF(AJ11&lt;8,0,+SMALL(($G11,$J11,$M11,$P11,$S11,$V11,$Y11,$AB11,$AE11,$AH11),3))</f>
        <v>45</v>
      </c>
      <c r="AN11" s="20">
        <f>IF(AJ11&lt;9,0,+SMALL(($G11,$J11,$M11,$P11,$S11,$V11,$Y11,$AB11,$AE11,$AH11),4))</f>
        <v>0</v>
      </c>
      <c r="AO11" s="20">
        <f>AI11-AK11-AL11-AM11-AN11</f>
        <v>238</v>
      </c>
      <c r="AP11" s="20">
        <f>RANK(AO11,$AO$6:$AO$68,0)</f>
        <v>6</v>
      </c>
      <c r="AR11" s="30"/>
      <c r="AS11" s="22"/>
      <c r="AT11" s="22"/>
      <c r="AU11" s="13"/>
    </row>
    <row r="12" spans="1:47" s="11" customFormat="1">
      <c r="A12" s="3"/>
      <c r="B12" s="48" t="s">
        <v>132</v>
      </c>
      <c r="C12" s="36"/>
      <c r="D12" s="46" t="s">
        <v>22</v>
      </c>
      <c r="E12" s="7">
        <f>IF(VLOOKUP($B12,'S 3 H BRUT'!$B$6:$E$68,4,FALSE)="","",(VLOOKUP($B12,'S 3 H BRUT'!$B$6:$E$68,4,FALSE)))</f>
        <v>12</v>
      </c>
      <c r="F12" s="7">
        <f>IF(VLOOKUP($B12,'S 3 H NET'!$B$6:E$668,4,FALSE)="","",(VLOOKUP($B12,'S 3 H NET'!$B$6:$E$68,4,FALSE)))</f>
        <v>29</v>
      </c>
      <c r="G12" s="59">
        <f>IF(F12="","",SUM(E12:F12))</f>
        <v>41</v>
      </c>
      <c r="H12" s="7" t="str">
        <f>IF(VLOOKUP($B12,'S 3 H BRUT'!$B$6:$F$68,5,FALSE)="","",(VLOOKUP($B12,'S 3 H BRUT'!$B$6:$F$68,5,FALSE)))</f>
        <v/>
      </c>
      <c r="I12" s="7" t="str">
        <f>IF(VLOOKUP($B12,'S 3 H NET'!$B$6:$F$68,5,FALSE)="","",(VLOOKUP($B12,'S 3 H NET'!$B$6:$F$68,5,FALSE)))</f>
        <v/>
      </c>
      <c r="J12" s="59" t="str">
        <f>IF(I12="","",SUM(H12:I12))</f>
        <v/>
      </c>
      <c r="K12" s="7">
        <f>IF(VLOOKUP($B12,'S 3 H BRUT'!$B$6:$G$68,6,FALSE)="","",(VLOOKUP($B12,'S 3 H BRUT'!$B$6:$G$68,6,FALSE)))</f>
        <v>16</v>
      </c>
      <c r="L12" s="7">
        <f>IF(VLOOKUP($B12,'S 3 H NET'!$B$6:$G$68,6,FALSE)="","",(VLOOKUP($B12,'S 3 H NET'!$B$6:$G$68,6,FALSE)))</f>
        <v>32</v>
      </c>
      <c r="M12" s="59">
        <f>IF(L12="","",SUM(K12:L12))</f>
        <v>48</v>
      </c>
      <c r="N12" s="7" t="str">
        <f>IF(VLOOKUP($B12,'S 3 H BRUT'!$B$6:$H$68,7,FALSE)="","",(VLOOKUP($B12,'S 3 H BRUT'!$B$6:$H$68,7,FALSE)))</f>
        <v/>
      </c>
      <c r="O12" s="7" t="str">
        <f>IF(VLOOKUP($B12,'S 3 H NET'!$B$6:$H$68,7,FALSE)="","",(VLOOKUP($B12,'S 3 H NET'!$B$6:$H$68,7,FALSE)))</f>
        <v/>
      </c>
      <c r="P12" s="59" t="str">
        <f>IF(O12="","",SUM(N12:O12))</f>
        <v/>
      </c>
      <c r="Q12" s="7">
        <f>IF(VLOOKUP($B12,'S 3 H BRUT'!$B$6:$J$68,8,FALSE)="","",(VLOOKUP($B12,'S 3 H BRUT'!$B$6:$J$68,8,FALSE)))</f>
        <v>13</v>
      </c>
      <c r="R12" s="7">
        <f>IF(VLOOKUP($B12,'S 3 H NET'!$B$6:$I$68,8,FALSE)="","",(VLOOKUP($B12,'S 3 H NET'!$B$6:$I$68,8,FALSE)))</f>
        <v>29</v>
      </c>
      <c r="S12" s="59">
        <f>IF(R12="","",SUM(Q12:R12))</f>
        <v>42</v>
      </c>
      <c r="T12" s="7">
        <f>IF(VLOOKUP($B12,'S 3 H BRUT'!$B$6:$J$68,9,FALSE)="","",(VLOOKUP($B12,'S 3 H BRUT'!$B$6:$J$68,9,FALSE)))</f>
        <v>13</v>
      </c>
      <c r="U12" s="7">
        <f>IF(VLOOKUP($B12,'S 3 H NET'!$B$6:$J$68,9,FALSE)="","",(VLOOKUP($B12,'S 3 H NET'!$B$6:$J$68,9,FALSE)))</f>
        <v>29</v>
      </c>
      <c r="V12" s="59">
        <f>IF(U12="","",SUM(T12:U12))</f>
        <v>42</v>
      </c>
      <c r="W12" s="7">
        <f>IF(VLOOKUP($B12,'S 3 H BRUT'!$B$6:$M$68,10,FALSE)="","",(VLOOKUP($B12,'S 3 H BRUT'!$B$6:$M$68,10,FALSE)))</f>
        <v>14</v>
      </c>
      <c r="X12" s="7">
        <f>IF(VLOOKUP($B12,'S 3 H NET'!$B$6:$K$68,10,FALSE)="","",(VLOOKUP($B12,'S 3 H NET'!$B$6:$K$68,10,FALSE)))</f>
        <v>35</v>
      </c>
      <c r="Y12" s="59">
        <f>IF(X12="","",SUM(W12:X12))</f>
        <v>49</v>
      </c>
      <c r="Z12" s="7">
        <f>IF(VLOOKUP($B12,'S 3 H BRUT'!$B$6:$L$68,11,FALSE)="","",(VLOOKUP($B12,'S 3 H BRUT'!$B$6:$L$68,11,FALSE)))</f>
        <v>18</v>
      </c>
      <c r="AA12" s="7">
        <f>IF(VLOOKUP($B12,'S 3 H NET'!$B$6:$L$68,11,FALSE)="","",(VLOOKUP($B12,'S 3 H NET'!$B$6:$L$68,11,FALSE)))</f>
        <v>37</v>
      </c>
      <c r="AB12" s="59">
        <f>IF(AA12="","",SUM(Z12:AA12))</f>
        <v>55</v>
      </c>
      <c r="AC12" s="7" t="str">
        <f>IF(VLOOKUP($B12,'S 3 H BRUT'!$B$6:$M$68,12,FALSE)="","",(VLOOKUP($B12,'S 3 H BRUT'!$B$6:$M$68,12,FALSE)))</f>
        <v/>
      </c>
      <c r="AD12" s="7" t="str">
        <f>IF(VLOOKUP($B12,'S 3 H NET'!$B$6:$M$68,12,FALSE)="","",(VLOOKUP($B12,'S 3 H NET'!$B$6:$M$68,12,FALSE)))</f>
        <v/>
      </c>
      <c r="AE12" s="59" t="str">
        <f>IF(AD12="","",SUM(AC12:AD12))</f>
        <v/>
      </c>
      <c r="AF12" s="7" t="str">
        <f>IF(VLOOKUP($B12,'S 3 H BRUT'!$B$6:$N$68,13,FALSE)="","",(VLOOKUP($B12,'S 3 H BRUT'!$B$6:$N$68,13,FALSE)))</f>
        <v/>
      </c>
      <c r="AG12" s="7" t="str">
        <f>IF(VLOOKUP($B12,'S 3 H NET'!$B$6:$N$68,13,FALSE)="","",(VLOOKUP($B12,'S 3 H NET'!$B$6:$N$68,13,FALSE)))</f>
        <v/>
      </c>
      <c r="AH12" s="59" t="str">
        <f>IF(AG12="","",SUM(AF12:AG12))</f>
        <v/>
      </c>
      <c r="AI12" s="59">
        <f>SUM(G12,J12,M12,P12,S12,V12,Y12,AB12,AE12,AH12)</f>
        <v>277</v>
      </c>
      <c r="AJ12" s="20">
        <f>+COUNT(G12,J12,M12,P12,S12,V12,Y12,AB12,AE12,AH12)</f>
        <v>6</v>
      </c>
      <c r="AK12" s="20">
        <f>IF(AJ12&lt;6,0,+SMALL(($G12,$J12,$M12,$P12,$S12,$V12,$Y12,$AB12,$AE12,$AH12),1))</f>
        <v>41</v>
      </c>
      <c r="AL12" s="20">
        <f>IF(AJ12&lt;7,0,+SMALL(($G12,$J12,$M12,$P12,$S12,$V12,$Y12,$AB12,$AE12,$AH12),2))</f>
        <v>0</v>
      </c>
      <c r="AM12" s="20">
        <f>IF(AJ12&lt;8,0,+SMALL(($G12,$J12,$M12,$P12,$S12,$V12,$Y12,$AB12,$AE12,$AH12),3))</f>
        <v>0</v>
      </c>
      <c r="AN12" s="20">
        <f>IF(AJ12&lt;9,0,+SMALL(($G12,$J12,$M12,$P12,$S12,$V12,$Y12,$AB12,$AE12,$AH12),4))</f>
        <v>0</v>
      </c>
      <c r="AO12" s="20">
        <f>AI12-AK12-AL12-AM12-AN12</f>
        <v>236</v>
      </c>
      <c r="AP12" s="20">
        <f>RANK(AO12,$AO$6:$AO$68,0)</f>
        <v>7</v>
      </c>
      <c r="AR12" s="30"/>
      <c r="AS12" s="22"/>
      <c r="AT12" s="22"/>
      <c r="AU12" s="13"/>
    </row>
    <row r="13" spans="1:47" s="3" customFormat="1">
      <c r="B13" s="48" t="s">
        <v>66</v>
      </c>
      <c r="C13" s="36"/>
      <c r="D13" s="46" t="s">
        <v>22</v>
      </c>
      <c r="E13" s="7" t="str">
        <f>IF(VLOOKUP($B13,'S 3 H BRUT'!$B$6:$E$68,4,FALSE)="","",(VLOOKUP($B13,'S 3 H BRUT'!$B$6:$E$68,4,FALSE)))</f>
        <v/>
      </c>
      <c r="F13" s="7" t="str">
        <f>IF(VLOOKUP($B13,'S 3 H NET'!$B$6:E$668,4,FALSE)="","",(VLOOKUP($B13,'S 3 H NET'!$B$6:$E$68,4,FALSE)))</f>
        <v/>
      </c>
      <c r="G13" s="59" t="str">
        <f>IF(F13="","",SUM(E13:F13))</f>
        <v/>
      </c>
      <c r="H13" s="7">
        <f>IF(VLOOKUP($B13,'S 3 H BRUT'!$B$6:$F$68,5,FALSE)="","",(VLOOKUP($B13,'S 3 H BRUT'!$B$6:$F$68,5,FALSE)))</f>
        <v>7</v>
      </c>
      <c r="I13" s="7">
        <f>IF(VLOOKUP($B13,'S 3 H NET'!$B$6:$F$68,5,FALSE)="","",(VLOOKUP($B13,'S 3 H NET'!$B$6:$F$68,5,FALSE)))</f>
        <v>27</v>
      </c>
      <c r="J13" s="59">
        <f>IF(I13="","",SUM(H13:I13))</f>
        <v>34</v>
      </c>
      <c r="K13" s="7">
        <f>IF(VLOOKUP($B13,'S 3 H BRUT'!$B$6:$G$68,6,FALSE)="","",(VLOOKUP($B13,'S 3 H BRUT'!$B$6:$G$68,6,FALSE)))</f>
        <v>0</v>
      </c>
      <c r="L13" s="7">
        <f>IF(VLOOKUP($B13,'S 3 H NET'!$B$6:$G$68,6,FALSE)="","",(VLOOKUP($B13,'S 3 H NET'!$B$6:$G$68,6,FALSE)))</f>
        <v>0</v>
      </c>
      <c r="M13" s="59">
        <f>IF(L13="","",SUM(K13:L13))</f>
        <v>0</v>
      </c>
      <c r="N13" s="7" t="str">
        <f>IF(VLOOKUP($B13,'S 3 H BRUT'!$B$6:$H$68,7,FALSE)="","",(VLOOKUP($B13,'S 3 H BRUT'!$B$6:$H$68,7,FALSE)))</f>
        <v/>
      </c>
      <c r="O13" s="7" t="str">
        <f>IF(VLOOKUP($B13,'S 3 H NET'!$B$6:$H$68,7,FALSE)="","",(VLOOKUP($B13,'S 3 H NET'!$B$6:$H$68,7,FALSE)))</f>
        <v/>
      </c>
      <c r="P13" s="59" t="str">
        <f>IF(O13="","",SUM(N13:O13))</f>
        <v/>
      </c>
      <c r="Q13" s="7" t="str">
        <f>IF(VLOOKUP($B13,'S 3 H BRUT'!$B$6:$J$68,8,FALSE)="","",(VLOOKUP($B13,'S 3 H BRUT'!$B$6:$J$68,8,FALSE)))</f>
        <v/>
      </c>
      <c r="R13" s="7" t="str">
        <f>IF(VLOOKUP($B13,'S 3 H NET'!$B$6:$I$68,8,FALSE)="","",(VLOOKUP($B13,'S 3 H NET'!$B$6:$I$68,8,FALSE)))</f>
        <v/>
      </c>
      <c r="S13" s="59" t="str">
        <f>IF(R13="","",SUM(Q13:R13))</f>
        <v/>
      </c>
      <c r="T13" s="7">
        <f>IF(VLOOKUP($B13,'S 3 H BRUT'!$B$6:$J$68,9,FALSE)="","",(VLOOKUP($B13,'S 3 H BRUT'!$B$6:$J$68,9,FALSE)))</f>
        <v>14</v>
      </c>
      <c r="U13" s="7">
        <f>IF(VLOOKUP($B13,'S 3 H NET'!$B$6:$J$68,9,FALSE)="","",(VLOOKUP($B13,'S 3 H NET'!$B$6:$J$68,9,FALSE)))</f>
        <v>40</v>
      </c>
      <c r="V13" s="59">
        <f>IF(U13="","",SUM(T13:U13))</f>
        <v>54</v>
      </c>
      <c r="W13" s="7">
        <f>IF(VLOOKUP($B13,'S 3 H BRUT'!$B$6:$M$68,10,FALSE)="","",(VLOOKUP($B13,'S 3 H BRUT'!$B$6:$M$68,10,FALSE)))</f>
        <v>14</v>
      </c>
      <c r="X13" s="7">
        <f>IF(VLOOKUP($B13,'S 3 H NET'!$B$6:$K$68,10,FALSE)="","",(VLOOKUP($B13,'S 3 H NET'!$B$6:$K$68,10,FALSE)))</f>
        <v>37</v>
      </c>
      <c r="Y13" s="59">
        <f>IF(X13="","",SUM(W13:X13))</f>
        <v>51</v>
      </c>
      <c r="Z13" s="7">
        <f>IF(VLOOKUP($B13,'S 3 H BRUT'!$B$6:$L$68,11,FALSE)="","",(VLOOKUP($B13,'S 3 H BRUT'!$B$6:$L$68,11,FALSE)))</f>
        <v>11</v>
      </c>
      <c r="AA13" s="7">
        <f>IF(VLOOKUP($B13,'S 3 H NET'!$B$6:$L$68,11,FALSE)="","",(VLOOKUP($B13,'S 3 H NET'!$B$6:$L$68,11,FALSE)))</f>
        <v>37</v>
      </c>
      <c r="AB13" s="59">
        <f>IF(AA13="","",SUM(Z13:AA13))</f>
        <v>48</v>
      </c>
      <c r="AC13" s="7">
        <f>IF(VLOOKUP($B13,'S 3 H BRUT'!$B$6:$M$68,12,FALSE)="","",(VLOOKUP($B13,'S 3 H BRUT'!$B$6:$M$68,12,FALSE)))</f>
        <v>12</v>
      </c>
      <c r="AD13" s="7">
        <f>IF(VLOOKUP($B13,'S 3 H NET'!$B$6:$M$68,12,FALSE)="","",(VLOOKUP($B13,'S 3 H NET'!$B$6:$M$68,12,FALSE)))</f>
        <v>34</v>
      </c>
      <c r="AE13" s="59">
        <f>IF(AD13="","",SUM(AC13:AD13))</f>
        <v>46</v>
      </c>
      <c r="AF13" s="7" t="str">
        <f>IF(VLOOKUP($B13,'S 3 H BRUT'!$B$6:$N$68,13,FALSE)="","",(VLOOKUP($B13,'S 3 H BRUT'!$B$6:$N$68,13,FALSE)))</f>
        <v/>
      </c>
      <c r="AG13" s="7" t="str">
        <f>IF(VLOOKUP($B13,'S 3 H NET'!$B$6:$N$68,13,FALSE)="","",(VLOOKUP($B13,'S 3 H NET'!$B$6:$N$68,13,FALSE)))</f>
        <v/>
      </c>
      <c r="AH13" s="59" t="str">
        <f>IF(AG13="","",SUM(AF13:AG13))</f>
        <v/>
      </c>
      <c r="AI13" s="59">
        <f>SUM(G13,J13,M13,P13,S13,V13,Y13,AB13,AE13,AH13)</f>
        <v>233</v>
      </c>
      <c r="AJ13" s="20">
        <f>+COUNT(G13,J13,M13,P13,S13,V13,Y13,AB13,AE13,AH13)</f>
        <v>6</v>
      </c>
      <c r="AK13" s="20">
        <f>IF(AJ13&lt;6,0,+SMALL(($G13,$J13,$M13,$P13,$S13,$V13,$Y13,$AB13,$AE13,$AH13),1))</f>
        <v>0</v>
      </c>
      <c r="AL13" s="20">
        <f>IF(AJ13&lt;7,0,+SMALL(($G13,$J13,$M13,$P13,$S13,$V13,$Y13,$AB13,$AE13,$AH13),2))</f>
        <v>0</v>
      </c>
      <c r="AM13" s="20">
        <f>IF(AJ13&lt;8,0,+SMALL(($G13,$J13,$M13,$P13,$S13,$V13,$Y13,$AB13,$AE13,$AH13),3))</f>
        <v>0</v>
      </c>
      <c r="AN13" s="20">
        <f>IF(AJ13&lt;9,0,+SMALL(($G13,$J13,$M13,$P13,$S13,$V13,$Y13,$AB13,$AE13,$AH13),4))</f>
        <v>0</v>
      </c>
      <c r="AO13" s="20">
        <f>AI13-AK13-AL13-AM13-AN13</f>
        <v>233</v>
      </c>
      <c r="AP13" s="20">
        <f>RANK(AO13,$AO$6:$AO$68,0)</f>
        <v>8</v>
      </c>
    </row>
    <row r="14" spans="1:47" s="3" customFormat="1">
      <c r="B14" s="48" t="s">
        <v>175</v>
      </c>
      <c r="C14" s="36"/>
      <c r="D14" s="44" t="s">
        <v>48</v>
      </c>
      <c r="E14" s="7">
        <f>IF(VLOOKUP($B14,'S 3 H BRUT'!$B$6:$E$68,4,FALSE)="","",(VLOOKUP($B14,'S 3 H BRUT'!$B$6:$E$68,4,FALSE)))</f>
        <v>15</v>
      </c>
      <c r="F14" s="7">
        <f>IF(VLOOKUP($B14,'S 3 H NET'!$B$6:E$668,4,FALSE)="","",(VLOOKUP($B14,'S 3 H NET'!$B$6:$E$68,4,FALSE)))</f>
        <v>28</v>
      </c>
      <c r="G14" s="59">
        <f>IF(F14="","",SUM(E14:F14))</f>
        <v>43</v>
      </c>
      <c r="H14" s="7">
        <f>IF(VLOOKUP($B14,'S 3 H BRUT'!$B$6:$F$68,5,FALSE)="","",(VLOOKUP($B14,'S 3 H BRUT'!$B$6:$F$68,5,FALSE)))</f>
        <v>14</v>
      </c>
      <c r="I14" s="7">
        <f>IF(VLOOKUP($B14,'S 3 H NET'!$B$6:$F$68,5,FALSE)="","",(VLOOKUP($B14,'S 3 H NET'!$B$6:$F$68,5,FALSE)))</f>
        <v>30</v>
      </c>
      <c r="J14" s="59">
        <f>IF(I14="","",SUM(H14:I14))</f>
        <v>44</v>
      </c>
      <c r="K14" s="7">
        <f>IF(VLOOKUP($B14,'S 3 H BRUT'!$B$6:$G$68,6,FALSE)="","",(VLOOKUP($B14,'S 3 H BRUT'!$B$6:$G$68,6,FALSE)))</f>
        <v>18</v>
      </c>
      <c r="L14" s="7">
        <f>IF(VLOOKUP($B14,'S 3 H NET'!$B$6:$G$68,6,FALSE)="","",(VLOOKUP($B14,'S 3 H NET'!$B$6:$G$68,6,FALSE)))</f>
        <v>30</v>
      </c>
      <c r="M14" s="59">
        <f>IF(L14="","",SUM(K14:L14))</f>
        <v>48</v>
      </c>
      <c r="N14" s="7">
        <f>IF(VLOOKUP($B14,'S 3 H BRUT'!$B$6:$H$68,7,FALSE)="","",(VLOOKUP($B14,'S 3 H BRUT'!$B$6:$H$68,7,FALSE)))</f>
        <v>13</v>
      </c>
      <c r="O14" s="7">
        <f>IF(VLOOKUP($B14,'S 3 H NET'!$B$6:$H$68,7,FALSE)="","",(VLOOKUP($B14,'S 3 H NET'!$B$6:$H$68,7,FALSE)))</f>
        <v>27</v>
      </c>
      <c r="P14" s="59">
        <f>IF(O14="","",SUM(N14:O14))</f>
        <v>40</v>
      </c>
      <c r="Q14" s="7">
        <f>IF(VLOOKUP($B14,'S 3 H BRUT'!$B$6:$J$68,8,FALSE)="","",(VLOOKUP($B14,'S 3 H BRUT'!$B$6:$J$68,8,FALSE)))</f>
        <v>12</v>
      </c>
      <c r="R14" s="7">
        <f>IF(VLOOKUP($B14,'S 3 H NET'!$B$6:$I$68,8,FALSE)="","",(VLOOKUP($B14,'S 3 H NET'!$B$6:$I$68,8,FALSE)))</f>
        <v>27</v>
      </c>
      <c r="S14" s="59">
        <f>IF(R14="","",SUM(Q14:R14))</f>
        <v>39</v>
      </c>
      <c r="T14" s="7">
        <f>IF(VLOOKUP($B14,'S 3 H BRUT'!$B$6:$J$68,9,FALSE)="","",(VLOOKUP($B14,'S 3 H BRUT'!$B$6:$J$68,9,FALSE)))</f>
        <v>12</v>
      </c>
      <c r="U14" s="7">
        <f>IF(VLOOKUP($B14,'S 3 H NET'!$B$6:$J$68,9,FALSE)="","",(VLOOKUP($B14,'S 3 H NET'!$B$6:$J$68,9,FALSE)))</f>
        <v>28</v>
      </c>
      <c r="V14" s="59">
        <f>IF(U14="","",SUM(T14:U14))</f>
        <v>40</v>
      </c>
      <c r="W14" s="7">
        <f>IF(VLOOKUP($B14,'S 3 H BRUT'!$B$6:$M$68,10,FALSE)="","",(VLOOKUP($B14,'S 3 H BRUT'!$B$6:$M$68,10,FALSE)))</f>
        <v>13</v>
      </c>
      <c r="X14" s="7">
        <f>IF(VLOOKUP($B14,'S 3 H NET'!$B$6:$K$68,10,FALSE)="","",(VLOOKUP($B14,'S 3 H NET'!$B$6:$K$68,10,FALSE)))</f>
        <v>31</v>
      </c>
      <c r="Y14" s="59">
        <f>IF(X14="","",SUM(W14:X14))</f>
        <v>44</v>
      </c>
      <c r="Z14" s="7">
        <f>IF(VLOOKUP($B14,'S 3 H BRUT'!$B$6:$L$68,11,FALSE)="","",(VLOOKUP($B14,'S 3 H BRUT'!$B$6:$L$68,11,FALSE)))</f>
        <v>0</v>
      </c>
      <c r="AA14" s="7">
        <f>IF(VLOOKUP($B14,'S 3 H NET'!$B$6:$L$68,11,FALSE)="","",(VLOOKUP($B14,'S 3 H NET'!$B$6:$L$68,11,FALSE)))</f>
        <v>0</v>
      </c>
      <c r="AB14" s="59">
        <f>IF(AA14="","",SUM(Z14:AA14))</f>
        <v>0</v>
      </c>
      <c r="AC14" s="7">
        <f>IF(VLOOKUP($B14,'S 3 H BRUT'!$B$6:$M$68,12,FALSE)="","",(VLOOKUP($B14,'S 3 H BRUT'!$B$6:$M$68,12,FALSE)))</f>
        <v>20</v>
      </c>
      <c r="AD14" s="7">
        <f>IF(VLOOKUP($B14,'S 3 H NET'!$B$6:$M$68,12,FALSE)="","",(VLOOKUP($B14,'S 3 H NET'!$B$6:$M$68,12,FALSE)))</f>
        <v>33</v>
      </c>
      <c r="AE14" s="59">
        <f>IF(AD14="","",SUM(AC14:AD14))</f>
        <v>53</v>
      </c>
      <c r="AF14" s="7" t="str">
        <f>IF(VLOOKUP($B14,'S 3 H BRUT'!$B$6:$N$68,13,FALSE)="","",(VLOOKUP($B14,'S 3 H BRUT'!$B$6:$N$68,13,FALSE)))</f>
        <v/>
      </c>
      <c r="AG14" s="7" t="str">
        <f>IF(VLOOKUP($B14,'S 3 H NET'!$B$6:$N$68,13,FALSE)="","",(VLOOKUP($B14,'S 3 H NET'!$B$6:$N$68,13,FALSE)))</f>
        <v/>
      </c>
      <c r="AH14" s="59" t="str">
        <f>IF(AG14="","",SUM(AF14:AG14))</f>
        <v/>
      </c>
      <c r="AI14" s="59">
        <f>SUM(G14,J14,M14,P14,S14,V14,Y14,AB14,AE14,AH14)</f>
        <v>351</v>
      </c>
      <c r="AJ14" s="20">
        <f>+COUNT(G14,J14,M14,P14,S14,V14,Y14,AB14,AE14,AH14)</f>
        <v>9</v>
      </c>
      <c r="AK14" s="20">
        <f>IF(AJ14&lt;6,0,+SMALL(($G14,$J14,$M14,$P14,$S14,$V14,$Y14,$AB14,$AE14,$AH14),1))</f>
        <v>0</v>
      </c>
      <c r="AL14" s="20">
        <f>IF(AJ14&lt;7,0,+SMALL(($G14,$J14,$M14,$P14,$S14,$V14,$Y14,$AB14,$AE14,$AH14),2))</f>
        <v>39</v>
      </c>
      <c r="AM14" s="20">
        <f>IF(AJ14&lt;8,0,+SMALL(($G14,$J14,$M14,$P14,$S14,$V14,$Y14,$AB14,$AE14,$AH14),3))</f>
        <v>40</v>
      </c>
      <c r="AN14" s="20">
        <f>IF(AJ14&lt;9,0,+SMALL(($G14,$J14,$M14,$P14,$S14,$V14,$Y14,$AB14,$AE14,$AH14),4))</f>
        <v>40</v>
      </c>
      <c r="AO14" s="20">
        <f>AI14-AK14-AL14-AM14-AN14</f>
        <v>232</v>
      </c>
      <c r="AP14" s="20">
        <f>RANK(AO14,$AO$6:$AO$68,0)</f>
        <v>9</v>
      </c>
    </row>
    <row r="15" spans="1:47" s="3" customFormat="1">
      <c r="B15" s="129" t="s">
        <v>25</v>
      </c>
      <c r="C15" s="36"/>
      <c r="D15" s="47" t="s">
        <v>50</v>
      </c>
      <c r="E15" s="7">
        <f>IF(VLOOKUP($B15,'S 3 H BRUT'!$B$6:$E$68,4,FALSE)="","",(VLOOKUP($B15,'S 3 H BRUT'!$B$6:$E$68,4,FALSE)))</f>
        <v>12</v>
      </c>
      <c r="F15" s="7">
        <f>IF(VLOOKUP($B15,'S 3 H NET'!$B$6:E$668,4,FALSE)="","",(VLOOKUP($B15,'S 3 H NET'!$B$6:$E$68,4,FALSE)))</f>
        <v>36</v>
      </c>
      <c r="G15" s="59">
        <f>IF(F15="","",SUM(E15:F15))</f>
        <v>48</v>
      </c>
      <c r="H15" s="7">
        <f>IF(VLOOKUP($B15,'S 3 H BRUT'!$B$6:$F$68,5,FALSE)="","",(VLOOKUP($B15,'S 3 H BRUT'!$B$6:$F$68,5,FALSE)))</f>
        <v>16</v>
      </c>
      <c r="I15" s="7">
        <f>IF(VLOOKUP($B15,'S 3 H NET'!$B$6:$F$68,5,FALSE)="","",(VLOOKUP($B15,'S 3 H NET'!$B$6:$F$68,5,FALSE)))</f>
        <v>39</v>
      </c>
      <c r="J15" s="59">
        <f>IF(I15="","",SUM(H15:I15))</f>
        <v>55</v>
      </c>
      <c r="K15" s="7">
        <f>IF(VLOOKUP($B15,'S 3 H BRUT'!$B$6:$G$68,6,FALSE)="","",(VLOOKUP($B15,'S 3 H BRUT'!$B$6:$G$68,6,FALSE)))</f>
        <v>6</v>
      </c>
      <c r="L15" s="7">
        <f>IF(VLOOKUP($B15,'S 3 H NET'!$B$6:$G$68,6,FALSE)="","",(VLOOKUP($B15,'S 3 H NET'!$B$6:$G$68,6,FALSE)))</f>
        <v>23</v>
      </c>
      <c r="M15" s="59">
        <f>IF(L15="","",SUM(K15:L15))</f>
        <v>29</v>
      </c>
      <c r="N15" s="7" t="str">
        <f>IF(VLOOKUP($B15,'S 3 H BRUT'!$B$6:$H$68,7,FALSE)="","",(VLOOKUP($B15,'S 3 H BRUT'!$B$6:$H$68,7,FALSE)))</f>
        <v/>
      </c>
      <c r="O15" s="7" t="str">
        <f>IF(VLOOKUP($B15,'S 3 H NET'!$B$6:$H$68,7,FALSE)="","",(VLOOKUP($B15,'S 3 H NET'!$B$6:$H$68,7,FALSE)))</f>
        <v/>
      </c>
      <c r="P15" s="59" t="str">
        <f>IF(O15="","",SUM(N15:O15))</f>
        <v/>
      </c>
      <c r="Q15" s="7">
        <f>IF(VLOOKUP($B15,'S 3 H BRUT'!$B$6:$J$68,8,FALSE)="","",(VLOOKUP($B15,'S 3 H BRUT'!$B$6:$J$68,8,FALSE)))</f>
        <v>15</v>
      </c>
      <c r="R15" s="7">
        <f>IF(VLOOKUP($B15,'S 3 H NET'!$B$6:$I$68,8,FALSE)="","",(VLOOKUP($B15,'S 3 H NET'!$B$6:$I$68,8,FALSE)))</f>
        <v>37</v>
      </c>
      <c r="S15" s="59">
        <f>IF(R15="","",SUM(Q15:R15))</f>
        <v>52</v>
      </c>
      <c r="T15" s="7">
        <f>IF(VLOOKUP($B15,'S 3 H BRUT'!$B$6:$J$68,9,FALSE)="","",(VLOOKUP($B15,'S 3 H BRUT'!$B$6:$J$68,9,FALSE)))</f>
        <v>7</v>
      </c>
      <c r="U15" s="7">
        <f>IF(VLOOKUP($B15,'S 3 H NET'!$B$6:$J$68,9,FALSE)="","",(VLOOKUP($B15,'S 3 H NET'!$B$6:$J$68,9,FALSE)))</f>
        <v>26</v>
      </c>
      <c r="V15" s="59">
        <f>IF(U15="","",SUM(T15:U15))</f>
        <v>33</v>
      </c>
      <c r="W15" s="7" t="str">
        <f>IF(VLOOKUP($B15,'S 3 H BRUT'!$B$6:$M$68,10,FALSE)="","",(VLOOKUP($B15,'S 3 H BRUT'!$B$6:$M$68,10,FALSE)))</f>
        <v/>
      </c>
      <c r="X15" s="7" t="str">
        <f>IF(VLOOKUP($B15,'S 3 H NET'!$B$6:$K$68,10,FALSE)="","",(VLOOKUP($B15,'S 3 H NET'!$B$6:$K$68,10,FALSE)))</f>
        <v/>
      </c>
      <c r="Y15" s="59" t="str">
        <f>IF(X15="","",SUM(W15:X15))</f>
        <v/>
      </c>
      <c r="Z15" s="7" t="str">
        <f>IF(VLOOKUP($B15,'S 3 H BRUT'!$B$6:$L$68,11,FALSE)="","",(VLOOKUP($B15,'S 3 H BRUT'!$B$6:$L$68,11,FALSE)))</f>
        <v/>
      </c>
      <c r="AA15" s="7" t="str">
        <f>IF(VLOOKUP($B15,'S 3 H NET'!$B$6:$L$68,11,FALSE)="","",(VLOOKUP($B15,'S 3 H NET'!$B$6:$L$68,11,FALSE)))</f>
        <v/>
      </c>
      <c r="AB15" s="59" t="str">
        <f>IF(AA15="","",SUM(Z15:AA15))</f>
        <v/>
      </c>
      <c r="AC15" s="7">
        <f>IF(VLOOKUP($B15,'S 3 H BRUT'!$B$6:$M$68,12,FALSE)="","",(VLOOKUP($B15,'S 3 H BRUT'!$B$6:$M$68,12,FALSE)))</f>
        <v>11</v>
      </c>
      <c r="AD15" s="7">
        <f>IF(VLOOKUP($B15,'S 3 H NET'!$B$6:$M$68,12,FALSE)="","",(VLOOKUP($B15,'S 3 H NET'!$B$6:$M$68,12,FALSE)))</f>
        <v>30</v>
      </c>
      <c r="AE15" s="59">
        <f>IF(AD15="","",SUM(AC15:AD15))</f>
        <v>41</v>
      </c>
      <c r="AF15" s="7" t="str">
        <f>IF(VLOOKUP($B15,'S 3 H BRUT'!$B$6:$N$68,13,FALSE)="","",(VLOOKUP($B15,'S 3 H BRUT'!$B$6:$N$68,13,FALSE)))</f>
        <v/>
      </c>
      <c r="AG15" s="7" t="str">
        <f>IF(VLOOKUP($B15,'S 3 H NET'!$B$6:$N$68,13,FALSE)="","",(VLOOKUP($B15,'S 3 H NET'!$B$6:$N$68,13,FALSE)))</f>
        <v/>
      </c>
      <c r="AH15" s="59" t="str">
        <f>IF(AG15="","",SUM(AF15:AG15))</f>
        <v/>
      </c>
      <c r="AI15" s="59">
        <f>SUM(G15,J15,M15,P15,S15,V15,Y15,AB15,AE15,AH15)</f>
        <v>258</v>
      </c>
      <c r="AJ15" s="20">
        <f>+COUNT(G15,J15,M15,P15,S15,V15,Y15,AB15,AE15,AH15)</f>
        <v>6</v>
      </c>
      <c r="AK15" s="20">
        <f>IF(AJ15&lt;6,0,+SMALL(($G15,$J15,$M15,$P15,$S15,$V15,$Y15,$AB15,$AE15,$AH15),1))</f>
        <v>29</v>
      </c>
      <c r="AL15" s="20">
        <f>IF(AJ15&lt;7,0,+SMALL(($G15,$J15,$M15,$P15,$S15,$V15,$Y15,$AB15,$AE15,$AH15),2))</f>
        <v>0</v>
      </c>
      <c r="AM15" s="20">
        <f>IF(AJ15&lt;8,0,+SMALL(($G15,$J15,$M15,$P15,$S15,$V15,$Y15,$AB15,$AE15,$AH15),3))</f>
        <v>0</v>
      </c>
      <c r="AN15" s="20">
        <f>IF(AJ15&lt;9,0,+SMALL(($G15,$J15,$M15,$P15,$S15,$V15,$Y15,$AB15,$AE15,$AH15),4))</f>
        <v>0</v>
      </c>
      <c r="AO15" s="20">
        <f>AI15-AK15-AL15-AM15-AN15</f>
        <v>229</v>
      </c>
      <c r="AP15" s="20">
        <f>RANK(AO15,$AO$6:$AO$68,0)</f>
        <v>10</v>
      </c>
    </row>
    <row r="16" spans="1:47">
      <c r="B16" s="48" t="s">
        <v>73</v>
      </c>
      <c r="C16" s="49"/>
      <c r="D16" s="55" t="s">
        <v>50</v>
      </c>
      <c r="E16" s="7">
        <f>IF(VLOOKUP($B16,'S 3 H BRUT'!$B$6:$E$68,4,FALSE)="","",(VLOOKUP($B16,'S 3 H BRUT'!$B$6:$E$68,4,FALSE)))</f>
        <v>13</v>
      </c>
      <c r="F16" s="7">
        <f>IF(VLOOKUP($B16,'S 3 H NET'!$B$6:E$668,4,FALSE)="","",(VLOOKUP($B16,'S 3 H NET'!$B$6:$E$68,4,FALSE)))</f>
        <v>27</v>
      </c>
      <c r="G16" s="59">
        <f>IF(F16="","",SUM(E16:F16))</f>
        <v>40</v>
      </c>
      <c r="H16" s="7">
        <f>IF(VLOOKUP($B16,'S 3 H BRUT'!$B$6:$F$68,5,FALSE)="","",(VLOOKUP($B16,'S 3 H BRUT'!$B$6:$F$68,5,FALSE)))</f>
        <v>17</v>
      </c>
      <c r="I16" s="7">
        <f>IF(VLOOKUP($B16,'S 3 H NET'!$B$6:$F$68,5,FALSE)="","",(VLOOKUP($B16,'S 3 H NET'!$B$6:$F$68,5,FALSE)))</f>
        <v>36</v>
      </c>
      <c r="J16" s="59">
        <f>IF(I16="","",SUM(H16:I16))</f>
        <v>53</v>
      </c>
      <c r="K16" s="7" t="str">
        <f>IF(VLOOKUP($B16,'S 3 H BRUT'!$B$6:$G$68,6,FALSE)="","",(VLOOKUP($B16,'S 3 H BRUT'!$B$6:$G$68,6,FALSE)))</f>
        <v/>
      </c>
      <c r="L16" s="7" t="str">
        <f>IF(VLOOKUP($B16,'S 3 H NET'!$B$6:$G$68,6,FALSE)="","",(VLOOKUP($B16,'S 3 H NET'!$B$6:$G$68,6,FALSE)))</f>
        <v/>
      </c>
      <c r="M16" s="59" t="str">
        <f>IF(L16="","",SUM(K16:L16))</f>
        <v/>
      </c>
      <c r="N16" s="7">
        <f>IF(VLOOKUP($B16,'S 3 H BRUT'!$B$6:$H$68,7,FALSE)="","",(VLOOKUP($B16,'S 3 H BRUT'!$B$6:$H$68,7,FALSE)))</f>
        <v>14</v>
      </c>
      <c r="O16" s="7">
        <f>IF(VLOOKUP($B16,'S 3 H NET'!$B$6:$H$68,7,FALSE)="","",(VLOOKUP($B16,'S 3 H NET'!$B$6:$H$68,7,FALSE)))</f>
        <v>31</v>
      </c>
      <c r="P16" s="59">
        <f>IF(O16="","",SUM(N16:O16))</f>
        <v>45</v>
      </c>
      <c r="Q16" s="7">
        <f>IF(VLOOKUP($B16,'S 3 H BRUT'!$B$6:$J$68,8,FALSE)="","",(VLOOKUP($B16,'S 3 H BRUT'!$B$6:$J$68,8,FALSE)))</f>
        <v>20</v>
      </c>
      <c r="R16" s="7">
        <f>IF(VLOOKUP($B16,'S 3 H NET'!$B$6:$I$68,8,FALSE)="","",(VLOOKUP($B16,'S 3 H NET'!$B$6:$I$68,8,FALSE)))</f>
        <v>39</v>
      </c>
      <c r="S16" s="59">
        <f>IF(R16="","",SUM(Q16:R16))</f>
        <v>59</v>
      </c>
      <c r="T16" s="7">
        <f>IF(VLOOKUP($B16,'S 3 H BRUT'!$B$6:$J$68,9,FALSE)="","",(VLOOKUP($B16,'S 3 H BRUT'!$B$6:$J$68,9,FALSE)))</f>
        <v>6</v>
      </c>
      <c r="U16" s="7">
        <f>IF(VLOOKUP($B16,'S 3 H NET'!$B$6:$J$68,9,FALSE)="","",(VLOOKUP($B16,'S 3 H NET'!$B$6:$J$68,9,FALSE)))</f>
        <v>24</v>
      </c>
      <c r="V16" s="59">
        <f>IF(U16="","",SUM(T16:U16))</f>
        <v>30</v>
      </c>
      <c r="W16" s="7" t="str">
        <f>IF(VLOOKUP($B16,'S 3 H BRUT'!$B$6:$M$68,10,FALSE)="","",(VLOOKUP($B16,'S 3 H BRUT'!$B$6:$M$68,10,FALSE)))</f>
        <v/>
      </c>
      <c r="X16" s="7" t="str">
        <f>IF(VLOOKUP($B16,'S 3 H NET'!$B$6:$K$68,10,FALSE)="","",(VLOOKUP($B16,'S 3 H NET'!$B$6:$K$68,10,FALSE)))</f>
        <v/>
      </c>
      <c r="Y16" s="59" t="str">
        <f>IF(X16="","",SUM(W16:X16))</f>
        <v/>
      </c>
      <c r="Z16" s="7" t="str">
        <f>IF(VLOOKUP($B16,'S 3 H BRUT'!$B$6:$L$68,11,FALSE)="","",(VLOOKUP($B16,'S 3 H BRUT'!$B$6:$L$68,11,FALSE)))</f>
        <v/>
      </c>
      <c r="AA16" s="7" t="str">
        <f>IF(VLOOKUP($B16,'S 3 H NET'!$B$6:$L$68,11,FALSE)="","",(VLOOKUP($B16,'S 3 H NET'!$B$6:$L$68,11,FALSE)))</f>
        <v/>
      </c>
      <c r="AB16" s="59" t="str">
        <f>IF(AA16="","",SUM(Z16:AA16))</f>
        <v/>
      </c>
      <c r="AC16" s="7" t="str">
        <f>IF(VLOOKUP($B16,'S 3 H BRUT'!$B$6:$M$68,12,FALSE)="","",(VLOOKUP($B16,'S 3 H BRUT'!$B$6:$M$68,12,FALSE)))</f>
        <v/>
      </c>
      <c r="AD16" s="7" t="str">
        <f>IF(VLOOKUP($B16,'S 3 H NET'!$B$6:$M$68,12,FALSE)="","",(VLOOKUP($B16,'S 3 H NET'!$B$6:$M$68,12,FALSE)))</f>
        <v/>
      </c>
      <c r="AE16" s="59" t="str">
        <f>IF(AD16="","",SUM(AC16:AD16))</f>
        <v/>
      </c>
      <c r="AF16" s="7" t="str">
        <f>IF(VLOOKUP($B16,'S 3 H BRUT'!$B$6:$N$68,13,FALSE)="","",(VLOOKUP($B16,'S 3 H BRUT'!$B$6:$N$68,13,FALSE)))</f>
        <v/>
      </c>
      <c r="AG16" s="7" t="str">
        <f>IF(VLOOKUP($B16,'S 3 H NET'!$B$6:$N$68,13,FALSE)="","",(VLOOKUP($B16,'S 3 H NET'!$B$6:$N$68,13,FALSE)))</f>
        <v/>
      </c>
      <c r="AH16" s="59" t="str">
        <f>IF(AG16="","",SUM(AF16:AG16))</f>
        <v/>
      </c>
      <c r="AI16" s="59">
        <f>SUM(G16,J16,M16,P16,S16,V16,Y16,AB16,AE16,AH16)</f>
        <v>227</v>
      </c>
      <c r="AJ16" s="20">
        <f>+COUNT(G16,J16,M16,P16,S16,V16,Y16,AB16,AE16,AH16)</f>
        <v>5</v>
      </c>
      <c r="AK16" s="20">
        <f>IF(AJ16&lt;6,0,+SMALL(($G16,$J16,$M16,$P16,$S16,$V16,$Y16,$AB16,$AE16,$AH16),1))</f>
        <v>0</v>
      </c>
      <c r="AL16" s="20">
        <f>IF(AJ16&lt;7,0,+SMALL(($G16,$J16,$M16,$P16,$S16,$V16,$Y16,$AB16,$AE16,$AH16),2))</f>
        <v>0</v>
      </c>
      <c r="AM16" s="20">
        <f>IF(AJ16&lt;8,0,+SMALL(($G16,$J16,$M16,$P16,$S16,$V16,$Y16,$AB16,$AE16,$AH16),3))</f>
        <v>0</v>
      </c>
      <c r="AN16" s="20">
        <f>IF(AJ16&lt;9,0,+SMALL(($G16,$J16,$M16,$P16,$S16,$V16,$Y16,$AB16,$AE16,$AH16),4))</f>
        <v>0</v>
      </c>
      <c r="AO16" s="20">
        <f>AI16-AK16-AL16-AM16-AN16</f>
        <v>227</v>
      </c>
      <c r="AP16" s="20">
        <f>RANK(AO16,$AO$6:$AO$68,0)</f>
        <v>11</v>
      </c>
      <c r="AR16" s="22"/>
      <c r="AS16" s="22"/>
      <c r="AT16" s="22"/>
      <c r="AU16" s="13"/>
    </row>
    <row r="17" spans="1:47" s="11" customFormat="1">
      <c r="A17" s="3"/>
      <c r="B17" s="129" t="s">
        <v>152</v>
      </c>
      <c r="C17" s="36"/>
      <c r="D17" s="45" t="s">
        <v>8</v>
      </c>
      <c r="E17" s="7">
        <f>IF(VLOOKUP($B17,'S 3 H BRUT'!$B$6:$E$68,4,FALSE)="","",(VLOOKUP($B17,'S 3 H BRUT'!$B$6:$E$68,4,FALSE)))</f>
        <v>11</v>
      </c>
      <c r="F17" s="7">
        <f>IF(VLOOKUP($B17,'S 3 H NET'!$B$6:E$668,4,FALSE)="","",(VLOOKUP($B17,'S 3 H NET'!$B$6:$E$68,4,FALSE)))</f>
        <v>23</v>
      </c>
      <c r="G17" s="59">
        <f>IF(F17="","",SUM(E17:F17))</f>
        <v>34</v>
      </c>
      <c r="H17" s="7" t="str">
        <f>IF(VLOOKUP($B17,'S 3 H BRUT'!$B$6:$F$68,5,FALSE)="","",(VLOOKUP($B17,'S 3 H BRUT'!$B$6:$F$68,5,FALSE)))</f>
        <v/>
      </c>
      <c r="I17" s="7" t="str">
        <f>IF(VLOOKUP($B17,'S 3 H NET'!$B$6:$F$68,5,FALSE)="","",(VLOOKUP($B17,'S 3 H NET'!$B$6:$F$68,5,FALSE)))</f>
        <v/>
      </c>
      <c r="J17" s="59" t="str">
        <f>IF(I17="","",SUM(H17:I17))</f>
        <v/>
      </c>
      <c r="K17" s="7">
        <f>IF(VLOOKUP($B17,'S 3 H BRUT'!$B$6:$G$68,6,FALSE)="","",(VLOOKUP($B17,'S 3 H BRUT'!$B$6:$G$68,6,FALSE)))</f>
        <v>22</v>
      </c>
      <c r="L17" s="7">
        <f>IF(VLOOKUP($B17,'S 3 H NET'!$B$6:$G$68,6,FALSE)="","",(VLOOKUP($B17,'S 3 H NET'!$B$6:$G$68,6,FALSE)))</f>
        <v>36</v>
      </c>
      <c r="M17" s="59">
        <f>IF(L17="","",SUM(K17:L17))</f>
        <v>58</v>
      </c>
      <c r="N17" s="7">
        <f>IF(VLOOKUP($B17,'S 3 H BRUT'!$B$6:$H$68,7,FALSE)="","",(VLOOKUP($B17,'S 3 H BRUT'!$B$6:$H$68,7,FALSE)))</f>
        <v>7</v>
      </c>
      <c r="O17" s="7">
        <f>IF(VLOOKUP($B17,'S 3 H NET'!$B$6:$H$68,7,FALSE)="","",(VLOOKUP($B17,'S 3 H NET'!$B$6:$H$68,7,FALSE)))</f>
        <v>18</v>
      </c>
      <c r="P17" s="59">
        <f>IF(O17="","",SUM(N17:O17))</f>
        <v>25</v>
      </c>
      <c r="Q17" s="7" t="str">
        <f>IF(VLOOKUP($B17,'S 3 H BRUT'!$B$6:$J$68,8,FALSE)="","",(VLOOKUP($B17,'S 3 H BRUT'!$B$6:$J$68,8,FALSE)))</f>
        <v/>
      </c>
      <c r="R17" s="7" t="str">
        <f>IF(VLOOKUP($B17,'S 3 H NET'!$B$6:$I$68,8,FALSE)="","",(VLOOKUP($B17,'S 3 H NET'!$B$6:$I$68,8,FALSE)))</f>
        <v/>
      </c>
      <c r="S17" s="59" t="str">
        <f>IF(R17="","",SUM(Q17:R17))</f>
        <v/>
      </c>
      <c r="T17" s="7" t="str">
        <f>IF(VLOOKUP($B17,'S 3 H BRUT'!$B$6:$J$68,9,FALSE)="","",(VLOOKUP($B17,'S 3 H BRUT'!$B$6:$J$68,9,FALSE)))</f>
        <v/>
      </c>
      <c r="U17" s="7" t="str">
        <f>IF(VLOOKUP($B17,'S 3 H NET'!$B$6:$J$68,9,FALSE)="","",(VLOOKUP($B17,'S 3 H NET'!$B$6:$J$68,9,FALSE)))</f>
        <v/>
      </c>
      <c r="V17" s="59" t="str">
        <f>IF(U17="","",SUM(T17:U17))</f>
        <v/>
      </c>
      <c r="W17" s="7">
        <f>IF(VLOOKUP($B17,'S 3 H BRUT'!$B$6:$M$68,10,FALSE)="","",(VLOOKUP($B17,'S 3 H BRUT'!$B$6:$M$68,10,FALSE)))</f>
        <v>15</v>
      </c>
      <c r="X17" s="7">
        <f>IF(VLOOKUP($B17,'S 3 H NET'!$B$6:$K$68,10,FALSE)="","",(VLOOKUP($B17,'S 3 H NET'!$B$6:$K$68,10,FALSE)))</f>
        <v>29</v>
      </c>
      <c r="Y17" s="59">
        <f>IF(X17="","",SUM(W17:X17))</f>
        <v>44</v>
      </c>
      <c r="Z17" s="7">
        <f>IF(VLOOKUP($B17,'S 3 H BRUT'!$B$6:$L$68,11,FALSE)="","",(VLOOKUP($B17,'S 3 H BRUT'!$B$6:$L$68,11,FALSE)))</f>
        <v>17</v>
      </c>
      <c r="AA17" s="7">
        <f>IF(VLOOKUP($B17,'S 3 H NET'!$B$6:$L$68,11,FALSE)="","",(VLOOKUP($B17,'S 3 H NET'!$B$6:$L$68,11,FALSE)))</f>
        <v>34</v>
      </c>
      <c r="AB17" s="59">
        <f>IF(AA17="","",SUM(Z17:AA17))</f>
        <v>51</v>
      </c>
      <c r="AC17" s="7">
        <f>IF(VLOOKUP($B17,'S 3 H BRUT'!$B$6:$M$68,12,FALSE)="","",(VLOOKUP($B17,'S 3 H BRUT'!$B$6:$M$68,12,FALSE)))</f>
        <v>12</v>
      </c>
      <c r="AD17" s="7">
        <f>IF(VLOOKUP($B17,'S 3 H NET'!$B$6:$M$68,12,FALSE)="","",(VLOOKUP($B17,'S 3 H NET'!$B$6:$M$68,12,FALSE)))</f>
        <v>25</v>
      </c>
      <c r="AE17" s="59">
        <f>IF(AD17="","",SUM(AC17:AD17))</f>
        <v>37</v>
      </c>
      <c r="AF17" s="7" t="str">
        <f>IF(VLOOKUP($B17,'S 3 H BRUT'!$B$6:$N$68,13,FALSE)="","",(VLOOKUP($B17,'S 3 H BRUT'!$B$6:$N$68,13,FALSE)))</f>
        <v/>
      </c>
      <c r="AG17" s="7" t="str">
        <f>IF(VLOOKUP($B17,'S 3 H NET'!$B$6:$N$68,13,FALSE)="","",(VLOOKUP($B17,'S 3 H NET'!$B$6:$N$68,13,FALSE)))</f>
        <v/>
      </c>
      <c r="AH17" s="59" t="str">
        <f>IF(AG17="","",SUM(AF17:AG17))</f>
        <v/>
      </c>
      <c r="AI17" s="59">
        <f>SUM(G17,J17,M17,P17,S17,V17,Y17,AB17,AE17,AH17)</f>
        <v>249</v>
      </c>
      <c r="AJ17" s="20">
        <f>+COUNT(G17,J17,M17,P17,S17,V17,Y17,AB17,AE17,AH17)</f>
        <v>6</v>
      </c>
      <c r="AK17" s="20">
        <f>IF(AJ17&lt;6,0,+SMALL(($G17,$J17,$M17,$P17,$S17,$V17,$Y17,$AB17,$AE17,$AH17),1))</f>
        <v>25</v>
      </c>
      <c r="AL17" s="20">
        <f>IF(AJ17&lt;7,0,+SMALL(($G17,$J17,$M17,$P17,$S17,$V17,$Y17,$AB17,$AE17,$AH17),2))</f>
        <v>0</v>
      </c>
      <c r="AM17" s="20">
        <f>IF(AJ17&lt;8,0,+SMALL(($G17,$J17,$M17,$P17,$S17,$V17,$Y17,$AB17,$AE17,$AH17),3))</f>
        <v>0</v>
      </c>
      <c r="AN17" s="20">
        <f>IF(AJ17&lt;9,0,+SMALL(($G17,$J17,$M17,$P17,$S17,$V17,$Y17,$AB17,$AE17,$AH17),4))</f>
        <v>0</v>
      </c>
      <c r="AO17" s="20">
        <f>AI17-AK17-AL17-AM17-AN17</f>
        <v>224</v>
      </c>
      <c r="AP17" s="20">
        <f>RANK(AO17,$AO$6:$AO$68,0)</f>
        <v>12</v>
      </c>
      <c r="AR17" s="22"/>
      <c r="AS17" s="22"/>
      <c r="AT17" s="22"/>
      <c r="AU17" s="13"/>
    </row>
    <row r="18" spans="1:47" s="11" customFormat="1">
      <c r="A18" s="3"/>
      <c r="B18" s="48" t="s">
        <v>261</v>
      </c>
      <c r="C18" s="49"/>
      <c r="D18" s="55" t="s">
        <v>50</v>
      </c>
      <c r="E18" s="7">
        <f>IF(VLOOKUP($B18,'S 3 H BRUT'!$B$6:$E$68,4,FALSE)="","",(VLOOKUP($B18,'S 3 H BRUT'!$B$6:$E$68,4,FALSE)))</f>
        <v>10</v>
      </c>
      <c r="F18" s="7">
        <f>IF(VLOOKUP($B18,'S 3 H NET'!$B$6:E$668,4,FALSE)="","",(VLOOKUP($B18,'S 3 H NET'!$B$6:$E$68,4,FALSE)))</f>
        <v>26</v>
      </c>
      <c r="G18" s="59">
        <f>IF(F18="","",SUM(E18:F18))</f>
        <v>36</v>
      </c>
      <c r="H18" s="7">
        <f>IF(VLOOKUP($B18,'S 3 H BRUT'!$B$6:$F$68,5,FALSE)="","",(VLOOKUP($B18,'S 3 H BRUT'!$B$6:$F$68,5,FALSE)))</f>
        <v>11</v>
      </c>
      <c r="I18" s="7">
        <f>IF(VLOOKUP($B18,'S 3 H NET'!$B$6:$F$68,5,FALSE)="","",(VLOOKUP($B18,'S 3 H NET'!$B$6:$F$68,5,FALSE)))</f>
        <v>33</v>
      </c>
      <c r="J18" s="59">
        <f>IF(I18="","",SUM(H18:I18))</f>
        <v>44</v>
      </c>
      <c r="K18" s="7" t="str">
        <f>IF(VLOOKUP($B18,'S 3 H BRUT'!$B$6:$G$68,6,FALSE)="","",(VLOOKUP($B18,'S 3 H BRUT'!$B$6:$G$68,6,FALSE)))</f>
        <v/>
      </c>
      <c r="L18" s="7" t="str">
        <f>IF(VLOOKUP($B18,'S 3 H NET'!$B$6:$G$68,6,FALSE)="","",(VLOOKUP($B18,'S 3 H NET'!$B$6:$G$68,6,FALSE)))</f>
        <v/>
      </c>
      <c r="M18" s="59" t="str">
        <f>IF(L18="","",SUM(K18:L18))</f>
        <v/>
      </c>
      <c r="N18" s="7">
        <f>IF(VLOOKUP($B18,'S 3 H BRUT'!$B$6:$H$68,7,FALSE)="","",(VLOOKUP($B18,'S 3 H BRUT'!$B$6:$H$68,7,FALSE)))</f>
        <v>10</v>
      </c>
      <c r="O18" s="7">
        <f>IF(VLOOKUP($B18,'S 3 H NET'!$B$6:$H$68,7,FALSE)="","",(VLOOKUP($B18,'S 3 H NET'!$B$6:$H$68,7,FALSE)))</f>
        <v>31</v>
      </c>
      <c r="P18" s="59">
        <f>IF(O18="","",SUM(N18:O18))</f>
        <v>41</v>
      </c>
      <c r="Q18" s="7">
        <f>IF(VLOOKUP($B18,'S 3 H BRUT'!$B$6:$J$68,8,FALSE)="","",(VLOOKUP($B18,'S 3 H BRUT'!$B$6:$J$68,8,FALSE)))</f>
        <v>14</v>
      </c>
      <c r="R18" s="7">
        <f>IF(VLOOKUP($B18,'S 3 H NET'!$B$6:$I$68,8,FALSE)="","",(VLOOKUP($B18,'S 3 H NET'!$B$6:$I$68,8,FALSE)))</f>
        <v>38</v>
      </c>
      <c r="S18" s="59">
        <f>IF(R18="","",SUM(Q18:R18))</f>
        <v>52</v>
      </c>
      <c r="T18" s="7">
        <f>IF(VLOOKUP($B18,'S 3 H BRUT'!$B$6:$J$68,9,FALSE)="","",(VLOOKUP($B18,'S 3 H BRUT'!$B$6:$J$68,9,FALSE)))</f>
        <v>7</v>
      </c>
      <c r="U18" s="7">
        <f>IF(VLOOKUP($B18,'S 3 H NET'!$B$6:$J$68,9,FALSE)="","",(VLOOKUP($B18,'S 3 H NET'!$B$6:$J$68,9,FALSE)))</f>
        <v>28</v>
      </c>
      <c r="V18" s="59">
        <f>IF(U18="","",SUM(T18:U18))</f>
        <v>35</v>
      </c>
      <c r="W18" s="7" t="str">
        <f>IF(VLOOKUP($B18,'S 3 H BRUT'!$B$6:$M$68,10,FALSE)="","",(VLOOKUP($B18,'S 3 H BRUT'!$B$6:$M$68,10,FALSE)))</f>
        <v/>
      </c>
      <c r="X18" s="7" t="str">
        <f>IF(VLOOKUP($B18,'S 3 H NET'!$B$6:$K$68,10,FALSE)="","",(VLOOKUP($B18,'S 3 H NET'!$B$6:$K$68,10,FALSE)))</f>
        <v/>
      </c>
      <c r="Y18" s="59" t="str">
        <f>IF(X18="","",SUM(W18:X18))</f>
        <v/>
      </c>
      <c r="Z18" s="7">
        <f>IF(VLOOKUP($B18,'S 3 H BRUT'!$B$6:$L$68,11,FALSE)="","",(VLOOKUP($B18,'S 3 H BRUT'!$B$6:$L$68,11,FALSE)))</f>
        <v>11</v>
      </c>
      <c r="AA18" s="7">
        <f>IF(VLOOKUP($B18,'S 3 H NET'!$B$6:$L$68,11,FALSE)="","",(VLOOKUP($B18,'S 3 H NET'!$B$6:$L$68,11,FALSE)))</f>
        <v>37</v>
      </c>
      <c r="AB18" s="59">
        <f>IF(AA18="","",SUM(Z18:AA18))</f>
        <v>48</v>
      </c>
      <c r="AC18" s="7">
        <f>IF(VLOOKUP($B18,'S 3 H BRUT'!$B$6:$M$68,12,FALSE)="","",(VLOOKUP($B18,'S 3 H BRUT'!$B$6:$M$68,12,FALSE)))</f>
        <v>9</v>
      </c>
      <c r="AD18" s="7">
        <f>IF(VLOOKUP($B18,'S 3 H NET'!$B$6:$M$68,12,FALSE)="","",(VLOOKUP($B18,'S 3 H NET'!$B$6:$M$68,12,FALSE)))</f>
        <v>28</v>
      </c>
      <c r="AE18" s="59">
        <f>IF(AD18="","",SUM(AC18:AD18))</f>
        <v>37</v>
      </c>
      <c r="AF18" s="7" t="str">
        <f>IF(VLOOKUP($B18,'S 3 H BRUT'!$B$6:$N$68,13,FALSE)="","",(VLOOKUP($B18,'S 3 H BRUT'!$B$6:$N$68,13,FALSE)))</f>
        <v/>
      </c>
      <c r="AG18" s="7" t="str">
        <f>IF(VLOOKUP($B18,'S 3 H NET'!$B$6:$N$68,13,FALSE)="","",(VLOOKUP($B18,'S 3 H NET'!$B$6:$N$68,13,FALSE)))</f>
        <v/>
      </c>
      <c r="AH18" s="59" t="str">
        <f>IF(AG18="","",SUM(AF18:AG18))</f>
        <v/>
      </c>
      <c r="AI18" s="59">
        <f>SUM(G18,J18,M18,P18,S18,V18,Y18,AB18,AE18,AH18)</f>
        <v>293</v>
      </c>
      <c r="AJ18" s="20">
        <f>+COUNT(G18,J18,M18,P18,S18,V18,Y18,AB18,AE18,AH18)</f>
        <v>7</v>
      </c>
      <c r="AK18" s="20">
        <f>IF(AJ18&lt;6,0,+SMALL(($G18,$J18,$M18,$P18,$S18,$V18,$Y18,$AB18,$AE18,$AH18),1))</f>
        <v>35</v>
      </c>
      <c r="AL18" s="20">
        <f>IF(AJ18&lt;7,0,+SMALL(($G18,$J18,$M18,$P18,$S18,$V18,$Y18,$AB18,$AE18,$AH18),2))</f>
        <v>36</v>
      </c>
      <c r="AM18" s="20">
        <f>IF(AJ18&lt;8,0,+SMALL(($G18,$J18,$M18,$P18,$S18,$V18,$Y18,$AB18,$AE18,$AH18),3))</f>
        <v>0</v>
      </c>
      <c r="AN18" s="20">
        <f>IF(AJ18&lt;9,0,+SMALL(($G18,$J18,$M18,$P18,$S18,$V18,$Y18,$AB18,$AE18,$AH18),4))</f>
        <v>0</v>
      </c>
      <c r="AO18" s="20">
        <f>AI18-AK18-AL18-AM18-AN18</f>
        <v>222</v>
      </c>
      <c r="AP18" s="20">
        <f>RANK(AO18,$AO$6:$AO$68,0)</f>
        <v>13</v>
      </c>
      <c r="AR18" s="22"/>
      <c r="AS18" s="22"/>
      <c r="AT18" s="22"/>
      <c r="AU18" s="13"/>
    </row>
    <row r="19" spans="1:47" s="11" customFormat="1">
      <c r="A19" s="3"/>
      <c r="B19" s="48" t="s">
        <v>13</v>
      </c>
      <c r="C19" s="49"/>
      <c r="D19" s="79" t="s">
        <v>11</v>
      </c>
      <c r="E19" s="7">
        <f>IF(VLOOKUP($B19,'S 3 H BRUT'!$B$6:$E$68,4,FALSE)="","",(VLOOKUP($B19,'S 3 H BRUT'!$B$6:$E$68,4,FALSE)))</f>
        <v>15</v>
      </c>
      <c r="F19" s="7">
        <f>IF(VLOOKUP($B19,'S 3 H NET'!$B$6:E$668,4,FALSE)="","",(VLOOKUP($B19,'S 3 H NET'!$B$6:$E$68,4,FALSE)))</f>
        <v>41</v>
      </c>
      <c r="G19" s="59">
        <f>IF(F19="","",SUM(E19:F19))</f>
        <v>56</v>
      </c>
      <c r="H19" s="7">
        <f>IF(VLOOKUP($B19,'S 3 H BRUT'!$B$6:$F$68,5,FALSE)="","",(VLOOKUP($B19,'S 3 H BRUT'!$B$6:$F$68,5,FALSE)))</f>
        <v>10</v>
      </c>
      <c r="I19" s="7">
        <f>IF(VLOOKUP($B19,'S 3 H NET'!$B$6:$F$68,5,FALSE)="","",(VLOOKUP($B19,'S 3 H NET'!$B$6:$F$68,5,FALSE)))</f>
        <v>34</v>
      </c>
      <c r="J19" s="59">
        <f>IF(I19="","",SUM(H19:I19))</f>
        <v>44</v>
      </c>
      <c r="K19" s="7">
        <f>IF(VLOOKUP($B19,'S 3 H BRUT'!$B$6:$G$68,6,FALSE)="","",(VLOOKUP($B19,'S 3 H BRUT'!$B$6:$G$68,6,FALSE)))</f>
        <v>7</v>
      </c>
      <c r="L19" s="7">
        <f>IF(VLOOKUP($B19,'S 3 H NET'!$B$6:$G$68,6,FALSE)="","",(VLOOKUP($B19,'S 3 H NET'!$B$6:$G$68,6,FALSE)))</f>
        <v>27</v>
      </c>
      <c r="M19" s="59">
        <f>IF(L19="","",SUM(K19:L19))</f>
        <v>34</v>
      </c>
      <c r="N19" s="7">
        <f>IF(VLOOKUP($B19,'S 3 H BRUT'!$B$6:$H$68,7,FALSE)="","",(VLOOKUP($B19,'S 3 H BRUT'!$B$6:$H$68,7,FALSE)))</f>
        <v>9</v>
      </c>
      <c r="O19" s="7">
        <f>IF(VLOOKUP($B19,'S 3 H NET'!$B$6:$H$68,7,FALSE)="","",(VLOOKUP($B19,'S 3 H NET'!$B$6:$H$68,7,FALSE)))</f>
        <v>28</v>
      </c>
      <c r="P19" s="59">
        <f>IF(O19="","",SUM(N19:O19))</f>
        <v>37</v>
      </c>
      <c r="Q19" s="7">
        <f>IF(VLOOKUP($B19,'S 3 H BRUT'!$B$6:$J$68,8,FALSE)="","",(VLOOKUP($B19,'S 3 H BRUT'!$B$6:$J$68,8,FALSE)))</f>
        <v>12</v>
      </c>
      <c r="R19" s="7">
        <f>IF(VLOOKUP($B19,'S 3 H NET'!$B$6:$I$68,8,FALSE)="","",(VLOOKUP($B19,'S 3 H NET'!$B$6:$I$68,8,FALSE)))</f>
        <v>37</v>
      </c>
      <c r="S19" s="59">
        <f>IF(R19="","",SUM(Q19:R19))</f>
        <v>49</v>
      </c>
      <c r="T19" s="7" t="str">
        <f>IF(VLOOKUP($B19,'S 3 H BRUT'!$B$6:$J$68,9,FALSE)="","",(VLOOKUP($B19,'S 3 H BRUT'!$B$6:$J$68,9,FALSE)))</f>
        <v/>
      </c>
      <c r="U19" s="7" t="str">
        <f>IF(VLOOKUP($B19,'S 3 H NET'!$B$6:$J$68,9,FALSE)="","",(VLOOKUP($B19,'S 3 H NET'!$B$6:$J$68,9,FALSE)))</f>
        <v/>
      </c>
      <c r="V19" s="59" t="str">
        <f>IF(U19="","",SUM(T19:U19))</f>
        <v/>
      </c>
      <c r="W19" s="7" t="str">
        <f>IF(VLOOKUP($B19,'S 3 H BRUT'!$B$6:$M$68,10,FALSE)="","",(VLOOKUP($B19,'S 3 H BRUT'!$B$6:$M$68,10,FALSE)))</f>
        <v/>
      </c>
      <c r="X19" s="7" t="str">
        <f>IF(VLOOKUP($B19,'S 3 H NET'!$B$6:$K$68,10,FALSE)="","",(VLOOKUP($B19,'S 3 H NET'!$B$6:$K$68,10,FALSE)))</f>
        <v/>
      </c>
      <c r="Y19" s="59" t="str">
        <f>IF(X19="","",SUM(W19:X19))</f>
        <v/>
      </c>
      <c r="Z19" s="7">
        <f>IF(VLOOKUP($B19,'S 3 H BRUT'!$B$6:$L$68,11,FALSE)="","",(VLOOKUP($B19,'S 3 H BRUT'!$B$6:$L$68,11,FALSE)))</f>
        <v>7</v>
      </c>
      <c r="AA19" s="7">
        <f>IF(VLOOKUP($B19,'S 3 H NET'!$B$6:$L$68,11,FALSE)="","",(VLOOKUP($B19,'S 3 H NET'!$B$6:$L$68,11,FALSE)))</f>
        <v>27</v>
      </c>
      <c r="AB19" s="59">
        <f>IF(AA19="","",SUM(Z19:AA19))</f>
        <v>34</v>
      </c>
      <c r="AC19" s="7">
        <f>IF(VLOOKUP($B19,'S 3 H BRUT'!$B$6:$M$68,12,FALSE)="","",(VLOOKUP($B19,'S 3 H BRUT'!$B$6:$M$68,12,FALSE)))</f>
        <v>4</v>
      </c>
      <c r="AD19" s="7">
        <f>IF(VLOOKUP($B19,'S 3 H NET'!$B$6:$M$68,12,FALSE)="","",(VLOOKUP($B19,'S 3 H NET'!$B$6:$M$68,12,FALSE)))</f>
        <v>18</v>
      </c>
      <c r="AE19" s="59">
        <f>IF(AD19="","",SUM(AC19:AD19))</f>
        <v>22</v>
      </c>
      <c r="AF19" s="7" t="str">
        <f>IF(VLOOKUP($B19,'S 3 H BRUT'!$B$6:$N$68,13,FALSE)="","",(VLOOKUP($B19,'S 3 H BRUT'!$B$6:$N$68,13,FALSE)))</f>
        <v/>
      </c>
      <c r="AG19" s="7" t="str">
        <f>IF(VLOOKUP($B19,'S 3 H NET'!$B$6:$N$68,13,FALSE)="","",(VLOOKUP($B19,'S 3 H NET'!$B$6:$N$68,13,FALSE)))</f>
        <v/>
      </c>
      <c r="AH19" s="59" t="str">
        <f>IF(AG19="","",SUM(AF19:AG19))</f>
        <v/>
      </c>
      <c r="AI19" s="59">
        <f>SUM(G19,J19,M19,P19,S19,V19,Y19,AB19,AE19,AH19)</f>
        <v>276</v>
      </c>
      <c r="AJ19" s="20">
        <f>+COUNT(G19,J19,M19,P19,S19,V19,Y19,AB19,AE19,AH19)</f>
        <v>7</v>
      </c>
      <c r="AK19" s="20">
        <f>IF(AJ19&lt;6,0,+SMALL(($G19,$J19,$M19,$P19,$S19,$V19,$Y19,$AB19,$AE19,$AH19),1))</f>
        <v>22</v>
      </c>
      <c r="AL19" s="20">
        <f>IF(AJ19&lt;7,0,+SMALL(($G19,$J19,$M19,$P19,$S19,$V19,$Y19,$AB19,$AE19,$AH19),2))</f>
        <v>34</v>
      </c>
      <c r="AM19" s="20">
        <f>IF(AJ19&lt;8,0,+SMALL(($G19,$J19,$M19,$P19,$S19,$V19,$Y19,$AB19,$AE19,$AH19),3))</f>
        <v>0</v>
      </c>
      <c r="AN19" s="20">
        <f>IF(AJ19&lt;9,0,+SMALL(($G19,$J19,$M19,$P19,$S19,$V19,$Y19,$AB19,$AE19,$AH19),4))</f>
        <v>0</v>
      </c>
      <c r="AO19" s="20">
        <f>AI19-AK19-AL19-AM19-AN19</f>
        <v>220</v>
      </c>
      <c r="AP19" s="20">
        <f>RANK(AO19,$AO$6:$AO$68,0)</f>
        <v>14</v>
      </c>
      <c r="AR19" s="22"/>
      <c r="AS19" s="22"/>
      <c r="AT19" s="22"/>
      <c r="AU19" s="13"/>
    </row>
    <row r="20" spans="1:47" s="3" customFormat="1">
      <c r="B20" s="48" t="s">
        <v>262</v>
      </c>
      <c r="C20" s="49"/>
      <c r="D20" s="55" t="s">
        <v>50</v>
      </c>
      <c r="E20" s="7">
        <f>IF(VLOOKUP($B20,'S 3 H BRUT'!$B$6:$E$68,4,FALSE)="","",(VLOOKUP($B20,'S 3 H BRUT'!$B$6:$E$68,4,FALSE)))</f>
        <v>10</v>
      </c>
      <c r="F20" s="7">
        <f>IF(VLOOKUP($B20,'S 3 H NET'!$B$6:E$668,4,FALSE)="","",(VLOOKUP($B20,'S 3 H NET'!$B$6:$E$68,4,FALSE)))</f>
        <v>31</v>
      </c>
      <c r="G20" s="59">
        <f>IF(F20="","",SUM(E20:F20))</f>
        <v>41</v>
      </c>
      <c r="H20" s="7">
        <f>IF(VLOOKUP($B20,'S 3 H BRUT'!$B$6:$F$68,5,FALSE)="","",(VLOOKUP($B20,'S 3 H BRUT'!$B$6:$F$68,5,FALSE)))</f>
        <v>15</v>
      </c>
      <c r="I20" s="7">
        <f>IF(VLOOKUP($B20,'S 3 H NET'!$B$6:$F$68,5,FALSE)="","",(VLOOKUP($B20,'S 3 H NET'!$B$6:$F$68,5,FALSE)))</f>
        <v>37</v>
      </c>
      <c r="J20" s="59">
        <f>IF(I20="","",SUM(H20:I20))</f>
        <v>52</v>
      </c>
      <c r="K20" s="7" t="str">
        <f>IF(VLOOKUP($B20,'S 3 H BRUT'!$B$6:$G$68,6,FALSE)="","",(VLOOKUP($B20,'S 3 H BRUT'!$B$6:$G$68,6,FALSE)))</f>
        <v/>
      </c>
      <c r="L20" s="7" t="str">
        <f>IF(VLOOKUP($B20,'S 3 H NET'!$B$6:$G$68,6,FALSE)="","",(VLOOKUP($B20,'S 3 H NET'!$B$6:$G$68,6,FALSE)))</f>
        <v/>
      </c>
      <c r="M20" s="59" t="str">
        <f>IF(L20="","",SUM(K20:L20))</f>
        <v/>
      </c>
      <c r="N20" s="7" t="str">
        <f>IF(VLOOKUP($B20,'S 3 H BRUT'!$B$6:$H$68,7,FALSE)="","",(VLOOKUP($B20,'S 3 H BRUT'!$B$6:$H$68,7,FALSE)))</f>
        <v/>
      </c>
      <c r="O20" s="7" t="str">
        <f>IF(VLOOKUP($B20,'S 3 H NET'!$B$6:$H$68,7,FALSE)="","",(VLOOKUP($B20,'S 3 H NET'!$B$6:$H$68,7,FALSE)))</f>
        <v/>
      </c>
      <c r="P20" s="59" t="str">
        <f>IF(O20="","",SUM(N20:O20))</f>
        <v/>
      </c>
      <c r="Q20" s="7" t="str">
        <f>IF(VLOOKUP($B20,'S 3 H BRUT'!$B$6:$J$68,8,FALSE)="","",(VLOOKUP($B20,'S 3 H BRUT'!$B$6:$J$68,8,FALSE)))</f>
        <v/>
      </c>
      <c r="R20" s="7" t="str">
        <f>IF(VLOOKUP($B20,'S 3 H NET'!$B$6:$I$68,8,FALSE)="","",(VLOOKUP($B20,'S 3 H NET'!$B$6:$I$68,8,FALSE)))</f>
        <v/>
      </c>
      <c r="S20" s="59" t="str">
        <f>IF(R20="","",SUM(Q20:R20))</f>
        <v/>
      </c>
      <c r="T20" s="7">
        <f>IF(VLOOKUP($B20,'S 3 H BRUT'!$B$6:$J$68,9,FALSE)="","",(VLOOKUP($B20,'S 3 H BRUT'!$B$6:$J$68,9,FALSE)))</f>
        <v>7</v>
      </c>
      <c r="U20" s="7">
        <f>IF(VLOOKUP($B20,'S 3 H NET'!$B$6:$J$68,9,FALSE)="","",(VLOOKUP($B20,'S 3 H NET'!$B$6:$J$68,9,FALSE)))</f>
        <v>27</v>
      </c>
      <c r="V20" s="59">
        <f>IF(U20="","",SUM(T20:U20))</f>
        <v>34</v>
      </c>
      <c r="W20" s="7" t="str">
        <f>IF(VLOOKUP($B20,'S 3 H BRUT'!$B$6:$M$68,10,FALSE)="","",(VLOOKUP($B20,'S 3 H BRUT'!$B$6:$M$68,10,FALSE)))</f>
        <v/>
      </c>
      <c r="X20" s="7" t="str">
        <f>IF(VLOOKUP($B20,'S 3 H NET'!$B$6:$K$68,10,FALSE)="","",(VLOOKUP($B20,'S 3 H NET'!$B$6:$K$68,10,FALSE)))</f>
        <v/>
      </c>
      <c r="Y20" s="59" t="str">
        <f>IF(X20="","",SUM(W20:X20))</f>
        <v/>
      </c>
      <c r="Z20" s="7">
        <f>IF(VLOOKUP($B20,'S 3 H BRUT'!$B$6:$L$68,11,FALSE)="","",(VLOOKUP($B20,'S 3 H BRUT'!$B$6:$L$68,11,FALSE)))</f>
        <v>15</v>
      </c>
      <c r="AA20" s="7">
        <f>IF(VLOOKUP($B20,'S 3 H NET'!$B$6:$L$68,11,FALSE)="","",(VLOOKUP($B20,'S 3 H NET'!$B$6:$L$68,11,FALSE)))</f>
        <v>37</v>
      </c>
      <c r="AB20" s="59">
        <f>IF(AA20="","",SUM(Z20:AA20))</f>
        <v>52</v>
      </c>
      <c r="AC20" s="7">
        <f>IF(VLOOKUP($B20,'S 3 H BRUT'!$B$6:$M$68,12,FALSE)="","",(VLOOKUP($B20,'S 3 H BRUT'!$B$6:$M$68,12,FALSE)))</f>
        <v>11</v>
      </c>
      <c r="AD20" s="7">
        <f>IF(VLOOKUP($B20,'S 3 H NET'!$B$6:$M$68,12,FALSE)="","",(VLOOKUP($B20,'S 3 H NET'!$B$6:$M$68,12,FALSE)))</f>
        <v>27</v>
      </c>
      <c r="AE20" s="59">
        <f>IF(AD20="","",SUM(AC20:AD20))</f>
        <v>38</v>
      </c>
      <c r="AF20" s="7" t="str">
        <f>IF(VLOOKUP($B20,'S 3 H BRUT'!$B$6:$N$68,13,FALSE)="","",(VLOOKUP($B20,'S 3 H BRUT'!$B$6:$N$68,13,FALSE)))</f>
        <v/>
      </c>
      <c r="AG20" s="7" t="str">
        <f>IF(VLOOKUP($B20,'S 3 H NET'!$B$6:$N$68,13,FALSE)="","",(VLOOKUP($B20,'S 3 H NET'!$B$6:$N$68,13,FALSE)))</f>
        <v/>
      </c>
      <c r="AH20" s="59" t="str">
        <f>IF(AG20="","",SUM(AF20:AG20))</f>
        <v/>
      </c>
      <c r="AI20" s="59">
        <f>SUM(G20,J20,M20,P20,S20,V20,Y20,AB20,AE20,AH20)</f>
        <v>217</v>
      </c>
      <c r="AJ20" s="20">
        <f>+COUNT(G20,J20,M20,P20,S20,V20,Y20,AB20,AE20,AH20)</f>
        <v>5</v>
      </c>
      <c r="AK20" s="20">
        <f>IF(AJ20&lt;6,0,+SMALL(($G20,$J20,$M20,$P20,$S20,$V20,$Y20,$AB20,$AE20,$AH20),1))</f>
        <v>0</v>
      </c>
      <c r="AL20" s="20">
        <f>IF(AJ20&lt;7,0,+SMALL(($G20,$J20,$M20,$P20,$S20,$V20,$Y20,$AB20,$AE20,$AH20),2))</f>
        <v>0</v>
      </c>
      <c r="AM20" s="20">
        <f>IF(AJ20&lt;8,0,+SMALL(($G20,$J20,$M20,$P20,$S20,$V20,$Y20,$AB20,$AE20,$AH20),3))</f>
        <v>0</v>
      </c>
      <c r="AN20" s="20">
        <f>IF(AJ20&lt;9,0,+SMALL(($G20,$J20,$M20,$P20,$S20,$V20,$Y20,$AB20,$AE20,$AH20),4))</f>
        <v>0</v>
      </c>
      <c r="AO20" s="20">
        <f>AI20-AK20-AL20-AM20-AN20</f>
        <v>217</v>
      </c>
      <c r="AP20" s="20">
        <f>RANK(AO20,$AO$6:$AO$68,0)</f>
        <v>15</v>
      </c>
    </row>
    <row r="21" spans="1:47" s="3" customFormat="1">
      <c r="B21" s="48" t="s">
        <v>159</v>
      </c>
      <c r="C21" s="49"/>
      <c r="D21" s="50" t="s">
        <v>8</v>
      </c>
      <c r="E21" s="7">
        <f>IF(VLOOKUP($B21,'S 3 H BRUT'!$B$6:$E$68,4,FALSE)="","",(VLOOKUP($B21,'S 3 H BRUT'!$B$6:$E$68,4,FALSE)))</f>
        <v>9</v>
      </c>
      <c r="F21" s="7">
        <f>IF(VLOOKUP($B21,'S 3 H NET'!$B$6:E$668,4,FALSE)="","",(VLOOKUP($B21,'S 3 H NET'!$B$6:$E$68,4,FALSE)))</f>
        <v>31</v>
      </c>
      <c r="G21" s="59">
        <f>IF(F21="","",SUM(E21:F21))</f>
        <v>40</v>
      </c>
      <c r="H21" s="7" t="str">
        <f>IF(VLOOKUP($B21,'S 3 H BRUT'!$B$6:$F$68,5,FALSE)="","",(VLOOKUP($B21,'S 3 H BRUT'!$B$6:$F$68,5,FALSE)))</f>
        <v/>
      </c>
      <c r="I21" s="7" t="str">
        <f>IF(VLOOKUP($B21,'S 3 H NET'!$B$6:$F$68,5,FALSE)="","",(VLOOKUP($B21,'S 3 H NET'!$B$6:$F$68,5,FALSE)))</f>
        <v/>
      </c>
      <c r="J21" s="59" t="str">
        <f>IF(I21="","",SUM(H21:I21))</f>
        <v/>
      </c>
      <c r="K21" s="7">
        <f>IF(VLOOKUP($B21,'S 3 H BRUT'!$B$6:$G$68,6,FALSE)="","",(VLOOKUP($B21,'S 3 H BRUT'!$B$6:$G$68,6,FALSE)))</f>
        <v>8</v>
      </c>
      <c r="L21" s="7">
        <f>IF(VLOOKUP($B21,'S 3 H NET'!$B$6:$G$68,6,FALSE)="","",(VLOOKUP($B21,'S 3 H NET'!$B$6:$G$68,6,FALSE)))</f>
        <v>27</v>
      </c>
      <c r="M21" s="59">
        <f>IF(L21="","",SUM(K21:L21))</f>
        <v>35</v>
      </c>
      <c r="N21" s="7">
        <f>IF(VLOOKUP($B21,'S 3 H BRUT'!$B$6:$H$68,7,FALSE)="","",(VLOOKUP($B21,'S 3 H BRUT'!$B$6:$H$68,7,FALSE)))</f>
        <v>10</v>
      </c>
      <c r="O21" s="7">
        <f>IF(VLOOKUP($B21,'S 3 H NET'!$B$6:$H$68,7,FALSE)="","",(VLOOKUP($B21,'S 3 H NET'!$B$6:$H$68,7,FALSE)))</f>
        <v>28</v>
      </c>
      <c r="P21" s="59">
        <f>IF(O21="","",SUM(N21:O21))</f>
        <v>38</v>
      </c>
      <c r="Q21" s="7">
        <f>IF(VLOOKUP($B21,'S 3 H BRUT'!$B$6:$J$68,8,FALSE)="","",(VLOOKUP($B21,'S 3 H BRUT'!$B$6:$J$68,8,FALSE)))</f>
        <v>13</v>
      </c>
      <c r="R21" s="7">
        <f>IF(VLOOKUP($B21,'S 3 H NET'!$B$6:$I$68,8,FALSE)="","",(VLOOKUP($B21,'S 3 H NET'!$B$6:$I$68,8,FALSE)))</f>
        <v>37</v>
      </c>
      <c r="S21" s="59">
        <f>IF(R21="","",SUM(Q21:R21))</f>
        <v>50</v>
      </c>
      <c r="T21" s="7" t="str">
        <f>IF(VLOOKUP($B21,'S 3 H BRUT'!$B$6:$J$68,9,FALSE)="","",(VLOOKUP($B21,'S 3 H BRUT'!$B$6:$J$68,9,FALSE)))</f>
        <v/>
      </c>
      <c r="U21" s="7" t="str">
        <f>IF(VLOOKUP($B21,'S 3 H NET'!$B$6:$J$68,9,FALSE)="","",(VLOOKUP($B21,'S 3 H NET'!$B$6:$J$68,9,FALSE)))</f>
        <v/>
      </c>
      <c r="V21" s="59" t="str">
        <f>IF(U21="","",SUM(T21:U21))</f>
        <v/>
      </c>
      <c r="W21" s="7">
        <f>IF(VLOOKUP($B21,'S 3 H BRUT'!$B$6:$M$68,10,FALSE)="","",(VLOOKUP($B21,'S 3 H BRUT'!$B$6:$M$68,10,FALSE)))</f>
        <v>14</v>
      </c>
      <c r="X21" s="7">
        <f>IF(VLOOKUP($B21,'S 3 H NET'!$B$6:$K$68,10,FALSE)="","",(VLOOKUP($B21,'S 3 H NET'!$B$6:$K$68,10,FALSE)))</f>
        <v>36</v>
      </c>
      <c r="Y21" s="59">
        <f>IF(X21="","",SUM(W21:X21))</f>
        <v>50</v>
      </c>
      <c r="Z21" s="7">
        <f>IF(VLOOKUP($B21,'S 3 H BRUT'!$B$6:$L$68,11,FALSE)="","",(VLOOKUP($B21,'S 3 H BRUT'!$B$6:$L$68,11,FALSE)))</f>
        <v>9</v>
      </c>
      <c r="AA21" s="7">
        <f>IF(VLOOKUP($B21,'S 3 H NET'!$B$6:$L$68,11,FALSE)="","",(VLOOKUP($B21,'S 3 H NET'!$B$6:$L$68,11,FALSE)))</f>
        <v>30</v>
      </c>
      <c r="AB21" s="59">
        <f>IF(AA21="","",SUM(Z21:AA21))</f>
        <v>39</v>
      </c>
      <c r="AC21" s="7">
        <f>IF(VLOOKUP($B21,'S 3 H BRUT'!$B$6:$M$68,12,FALSE)="","",(VLOOKUP($B21,'S 3 H BRUT'!$B$6:$M$68,12,FALSE)))</f>
        <v>10</v>
      </c>
      <c r="AD21" s="7">
        <f>IF(VLOOKUP($B21,'S 3 H NET'!$B$6:$M$68,12,FALSE)="","",(VLOOKUP($B21,'S 3 H NET'!$B$6:$M$68,12,FALSE)))</f>
        <v>28</v>
      </c>
      <c r="AE21" s="59">
        <f>IF(AD21="","",SUM(AC21:AD21))</f>
        <v>38</v>
      </c>
      <c r="AF21" s="7" t="str">
        <f>IF(VLOOKUP($B21,'S 3 H BRUT'!$B$6:$N$68,13,FALSE)="","",(VLOOKUP($B21,'S 3 H BRUT'!$B$6:$N$68,13,FALSE)))</f>
        <v/>
      </c>
      <c r="AG21" s="7" t="str">
        <f>IF(VLOOKUP($B21,'S 3 H NET'!$B$6:$N$68,13,FALSE)="","",(VLOOKUP($B21,'S 3 H NET'!$B$6:$N$68,13,FALSE)))</f>
        <v/>
      </c>
      <c r="AH21" s="59" t="str">
        <f>IF(AG21="","",SUM(AF21:AG21))</f>
        <v/>
      </c>
      <c r="AI21" s="59">
        <f>SUM(G21,J21,M21,P21,S21,V21,Y21,AB21,AE21,AH21)</f>
        <v>290</v>
      </c>
      <c r="AJ21" s="20">
        <f>+COUNT(G21,J21,M21,P21,S21,V21,Y21,AB21,AE21,AH21)</f>
        <v>7</v>
      </c>
      <c r="AK21" s="20">
        <f>IF(AJ21&lt;6,0,+SMALL(($G21,$J21,$M21,$P21,$S21,$V21,$Y21,$AB21,$AE21,$AH21),1))</f>
        <v>35</v>
      </c>
      <c r="AL21" s="20">
        <f>IF(AJ21&lt;7,0,+SMALL(($G21,$J21,$M21,$P21,$S21,$V21,$Y21,$AB21,$AE21,$AH21),2))</f>
        <v>38</v>
      </c>
      <c r="AM21" s="20">
        <f>IF(AJ21&lt;8,0,+SMALL(($G21,$J21,$M21,$P21,$S21,$V21,$Y21,$AB21,$AE21,$AH21),3))</f>
        <v>0</v>
      </c>
      <c r="AN21" s="20">
        <f>IF(AJ21&lt;9,0,+SMALL(($G21,$J21,$M21,$P21,$S21,$V21,$Y21,$AB21,$AE21,$AH21),4))</f>
        <v>0</v>
      </c>
      <c r="AO21" s="20">
        <f>AI21-AK21-AL21-AM21-AN21</f>
        <v>217</v>
      </c>
      <c r="AP21" s="20">
        <f>RANK(AO21,$AO$6:$AO$68,0)</f>
        <v>15</v>
      </c>
    </row>
    <row r="22" spans="1:47" s="11" customFormat="1">
      <c r="A22" s="3"/>
      <c r="B22" s="48" t="s">
        <v>18</v>
      </c>
      <c r="C22" s="49"/>
      <c r="D22" s="55" t="s">
        <v>50</v>
      </c>
      <c r="E22" s="7">
        <f>IF(VLOOKUP($B22,'S 3 H BRUT'!$B$6:$E$68,4,FALSE)="","",(VLOOKUP($B22,'S 3 H BRUT'!$B$6:$E$68,4,FALSE)))</f>
        <v>9</v>
      </c>
      <c r="F22" s="7">
        <f>IF(VLOOKUP($B22,'S 3 H NET'!$B$6:E$668,4,FALSE)="","",(VLOOKUP($B22,'S 3 H NET'!$B$6:$E$68,4,FALSE)))</f>
        <v>27</v>
      </c>
      <c r="G22" s="59">
        <f>IF(F22="","",SUM(E22:F22))</f>
        <v>36</v>
      </c>
      <c r="H22" s="7">
        <f>IF(VLOOKUP($B22,'S 3 H BRUT'!$B$6:$F$68,5,FALSE)="","",(VLOOKUP($B22,'S 3 H BRUT'!$B$6:$F$68,5,FALSE)))</f>
        <v>10</v>
      </c>
      <c r="I22" s="7">
        <f>IF(VLOOKUP($B22,'S 3 H NET'!$B$6:$F$68,5,FALSE)="","",(VLOOKUP($B22,'S 3 H NET'!$B$6:$F$68,5,FALSE)))</f>
        <v>39</v>
      </c>
      <c r="J22" s="59">
        <f>IF(I22="","",SUM(H22:I22))</f>
        <v>49</v>
      </c>
      <c r="K22" s="7" t="str">
        <f>IF(VLOOKUP($B22,'S 3 H BRUT'!$B$6:$G$68,6,FALSE)="","",(VLOOKUP($B22,'S 3 H BRUT'!$B$6:$G$68,6,FALSE)))</f>
        <v/>
      </c>
      <c r="L22" s="7" t="str">
        <f>IF(VLOOKUP($B22,'S 3 H NET'!$B$6:$G$68,6,FALSE)="","",(VLOOKUP($B22,'S 3 H NET'!$B$6:$G$68,6,FALSE)))</f>
        <v/>
      </c>
      <c r="M22" s="59" t="str">
        <f>IF(L22="","",SUM(K22:L22))</f>
        <v/>
      </c>
      <c r="N22" s="7" t="str">
        <f>IF(VLOOKUP($B22,'S 3 H BRUT'!$B$6:$H$68,7,FALSE)="","",(VLOOKUP($B22,'S 3 H BRUT'!$B$6:$H$68,7,FALSE)))</f>
        <v/>
      </c>
      <c r="O22" s="7" t="str">
        <f>IF(VLOOKUP($B22,'S 3 H NET'!$B$6:$H$68,7,FALSE)="","",(VLOOKUP($B22,'S 3 H NET'!$B$6:$H$68,7,FALSE)))</f>
        <v/>
      </c>
      <c r="P22" s="59" t="str">
        <f>IF(O22="","",SUM(N22:O22))</f>
        <v/>
      </c>
      <c r="Q22" s="7" t="str">
        <f>IF(VLOOKUP($B22,'S 3 H BRUT'!$B$6:$J$68,8,FALSE)="","",(VLOOKUP($B22,'S 3 H BRUT'!$B$6:$J$68,8,FALSE)))</f>
        <v/>
      </c>
      <c r="R22" s="7" t="str">
        <f>IF(VLOOKUP($B22,'S 3 H NET'!$B$6:$I$68,8,FALSE)="","",(VLOOKUP($B22,'S 3 H NET'!$B$6:$I$68,8,FALSE)))</f>
        <v/>
      </c>
      <c r="S22" s="59" t="str">
        <f>IF(R22="","",SUM(Q22:R22))</f>
        <v/>
      </c>
      <c r="T22" s="7">
        <f>IF(VLOOKUP($B22,'S 3 H BRUT'!$B$6:$J$68,9,FALSE)="","",(VLOOKUP($B22,'S 3 H BRUT'!$B$6:$J$68,9,FALSE)))</f>
        <v>7</v>
      </c>
      <c r="U22" s="7">
        <f>IF(VLOOKUP($B22,'S 3 H NET'!$B$6:$J$68,9,FALSE)="","",(VLOOKUP($B22,'S 3 H NET'!$B$6:$J$68,9,FALSE)))</f>
        <v>32</v>
      </c>
      <c r="V22" s="59">
        <f>IF(U22="","",SUM(T22:U22))</f>
        <v>39</v>
      </c>
      <c r="W22" s="7" t="str">
        <f>IF(VLOOKUP($B22,'S 3 H BRUT'!$B$6:$M$68,10,FALSE)="","",(VLOOKUP($B22,'S 3 H BRUT'!$B$6:$M$68,10,FALSE)))</f>
        <v/>
      </c>
      <c r="X22" s="7" t="str">
        <f>IF(VLOOKUP($B22,'S 3 H NET'!$B$6:$K$68,10,FALSE)="","",(VLOOKUP($B22,'S 3 H NET'!$B$6:$K$68,10,FALSE)))</f>
        <v/>
      </c>
      <c r="Y22" s="59" t="str">
        <f>IF(X22="","",SUM(W22:X22))</f>
        <v/>
      </c>
      <c r="Z22" s="7">
        <f>IF(VLOOKUP($B22,'S 3 H BRUT'!$B$6:$L$68,11,FALSE)="","",(VLOOKUP($B22,'S 3 H BRUT'!$B$6:$L$68,11,FALSE)))</f>
        <v>12</v>
      </c>
      <c r="AA22" s="7">
        <f>IF(VLOOKUP($B22,'S 3 H NET'!$B$6:$L$68,11,FALSE)="","",(VLOOKUP($B22,'S 3 H NET'!$B$6:$L$68,11,FALSE)))</f>
        <v>33</v>
      </c>
      <c r="AB22" s="59">
        <f>IF(AA22="","",SUM(Z22:AA22))</f>
        <v>45</v>
      </c>
      <c r="AC22" s="7">
        <f>IF(VLOOKUP($B22,'S 3 H BRUT'!$B$6:$M$68,12,FALSE)="","",(VLOOKUP($B22,'S 3 H BRUT'!$B$6:$M$68,12,FALSE)))</f>
        <v>14</v>
      </c>
      <c r="AD22" s="7">
        <f>IF(VLOOKUP($B22,'S 3 H NET'!$B$6:$M$68,12,FALSE)="","",(VLOOKUP($B22,'S 3 H NET'!$B$6:$M$68,12,FALSE)))</f>
        <v>33</v>
      </c>
      <c r="AE22" s="59">
        <f>IF(AD22="","",SUM(AC22:AD22))</f>
        <v>47</v>
      </c>
      <c r="AF22" s="7" t="str">
        <f>IF(VLOOKUP($B22,'S 3 H BRUT'!$B$6:$N$68,13,FALSE)="","",(VLOOKUP($B22,'S 3 H BRUT'!$B$6:$N$68,13,FALSE)))</f>
        <v/>
      </c>
      <c r="AG22" s="7" t="str">
        <f>IF(VLOOKUP($B22,'S 3 H NET'!$B$6:$N$68,13,FALSE)="","",(VLOOKUP($B22,'S 3 H NET'!$B$6:$N$68,13,FALSE)))</f>
        <v/>
      </c>
      <c r="AH22" s="59" t="str">
        <f>IF(AG22="","",SUM(AF22:AG22))</f>
        <v/>
      </c>
      <c r="AI22" s="59">
        <f>SUM(G22,J22,M22,P22,S22,V22,Y22,AB22,AE22,AH22)</f>
        <v>216</v>
      </c>
      <c r="AJ22" s="20">
        <f>+COUNT(G22,J22,M22,P22,S22,V22,Y22,AB22,AE22,AH22)</f>
        <v>5</v>
      </c>
      <c r="AK22" s="20">
        <f>IF(AJ22&lt;6,0,+SMALL(($G22,$J22,$M22,$P22,$S22,$V22,$Y22,$AB22,$AE22,$AH22),1))</f>
        <v>0</v>
      </c>
      <c r="AL22" s="20">
        <f>IF(AJ22&lt;7,0,+SMALL(($G22,$J22,$M22,$P22,$S22,$V22,$Y22,$AB22,$AE22,$AH22),2))</f>
        <v>0</v>
      </c>
      <c r="AM22" s="20">
        <f>IF(AJ22&lt;8,0,+SMALL(($G22,$J22,$M22,$P22,$S22,$V22,$Y22,$AB22,$AE22,$AH22),3))</f>
        <v>0</v>
      </c>
      <c r="AN22" s="20">
        <f>IF(AJ22&lt;9,0,+SMALL(($G22,$J22,$M22,$P22,$S22,$V22,$Y22,$AB22,$AE22,$AH22),4))</f>
        <v>0</v>
      </c>
      <c r="AO22" s="20">
        <f>AI22-AK22-AL22-AM22-AN22</f>
        <v>216</v>
      </c>
      <c r="AP22" s="20">
        <f>RANK(AO22,$AO$6:$AO$68,0)</f>
        <v>17</v>
      </c>
      <c r="AR22" s="22"/>
      <c r="AS22" s="22"/>
      <c r="AT22" s="22"/>
      <c r="AU22" s="13"/>
    </row>
    <row r="23" spans="1:47" s="11" customFormat="1">
      <c r="A23" s="3"/>
      <c r="B23" s="129" t="s">
        <v>42</v>
      </c>
      <c r="C23" s="36"/>
      <c r="D23" s="45" t="s">
        <v>8</v>
      </c>
      <c r="E23" s="7">
        <f>IF(VLOOKUP($B23,'S 3 H BRUT'!$B$6:$E$68,4,FALSE)="","",(VLOOKUP($B23,'S 3 H BRUT'!$B$6:$E$68,4,FALSE)))</f>
        <v>4</v>
      </c>
      <c r="F23" s="7">
        <f>IF(VLOOKUP($B23,'S 3 H NET'!$B$6:E$668,4,FALSE)="","",(VLOOKUP($B23,'S 3 H NET'!$B$6:$E$68,4,FALSE)))</f>
        <v>21</v>
      </c>
      <c r="G23" s="59">
        <f>IF(F23="","",SUM(E23:F23))</f>
        <v>25</v>
      </c>
      <c r="H23" s="7">
        <f>IF(VLOOKUP($B23,'S 3 H BRUT'!$B$6:$F$68,5,FALSE)="","",(VLOOKUP($B23,'S 3 H BRUT'!$B$6:$F$68,5,FALSE)))</f>
        <v>8</v>
      </c>
      <c r="I23" s="7">
        <f>IF(VLOOKUP($B23,'S 3 H NET'!$B$6:$F$68,5,FALSE)="","",(VLOOKUP($B23,'S 3 H NET'!$B$6:$F$68,5,FALSE)))</f>
        <v>31</v>
      </c>
      <c r="J23" s="59">
        <f>IF(I23="","",SUM(H23:I23))</f>
        <v>39</v>
      </c>
      <c r="K23" s="7">
        <f>IF(VLOOKUP($B23,'S 3 H BRUT'!$B$6:$G$68,6,FALSE)="","",(VLOOKUP($B23,'S 3 H BRUT'!$B$6:$G$68,6,FALSE)))</f>
        <v>7</v>
      </c>
      <c r="L23" s="7">
        <f>IF(VLOOKUP($B23,'S 3 H NET'!$B$6:$G$68,6,FALSE)="","",(VLOOKUP($B23,'S 3 H NET'!$B$6:$G$68,6,FALSE)))</f>
        <v>28</v>
      </c>
      <c r="M23" s="59">
        <f>IF(L23="","",SUM(K23:L23))</f>
        <v>35</v>
      </c>
      <c r="N23" s="7">
        <f>IF(VLOOKUP($B23,'S 3 H BRUT'!$B$6:$H$68,7,FALSE)="","",(VLOOKUP($B23,'S 3 H BRUT'!$B$6:$H$68,7,FALSE)))</f>
        <v>6</v>
      </c>
      <c r="O23" s="7">
        <f>IF(VLOOKUP($B23,'S 3 H NET'!$B$6:$H$68,7,FALSE)="","",(VLOOKUP($B23,'S 3 H NET'!$B$6:$H$68,7,FALSE)))</f>
        <v>31</v>
      </c>
      <c r="P23" s="59">
        <f>IF(O23="","",SUM(N23:O23))</f>
        <v>37</v>
      </c>
      <c r="Q23" s="7">
        <f>IF(VLOOKUP($B23,'S 3 H BRUT'!$B$6:$J$68,8,FALSE)="","",(VLOOKUP($B23,'S 3 H BRUT'!$B$6:$J$68,8,FALSE)))</f>
        <v>9</v>
      </c>
      <c r="R23" s="7">
        <f>IF(VLOOKUP($B23,'S 3 H NET'!$B$6:$I$68,8,FALSE)="","",(VLOOKUP($B23,'S 3 H NET'!$B$6:$I$68,8,FALSE)))</f>
        <v>41</v>
      </c>
      <c r="S23" s="59">
        <f>IF(R23="","",SUM(Q23:R23))</f>
        <v>50</v>
      </c>
      <c r="T23" s="7">
        <f>IF(VLOOKUP($B23,'S 3 H BRUT'!$B$6:$J$68,9,FALSE)="","",(VLOOKUP($B23,'S 3 H BRUT'!$B$6:$J$68,9,FALSE)))</f>
        <v>5</v>
      </c>
      <c r="U23" s="7">
        <f>IF(VLOOKUP($B23,'S 3 H NET'!$B$6:$J$68,9,FALSE)="","",(VLOOKUP($B23,'S 3 H NET'!$B$6:$J$68,9,FALSE)))</f>
        <v>18</v>
      </c>
      <c r="V23" s="59">
        <f>IF(U23="","",SUM(T23:U23))</f>
        <v>23</v>
      </c>
      <c r="W23" s="7">
        <f>IF(VLOOKUP($B23,'S 3 H BRUT'!$B$6:$M$68,10,FALSE)="","",(VLOOKUP($B23,'S 3 H BRUT'!$B$6:$M$68,10,FALSE)))</f>
        <v>7</v>
      </c>
      <c r="X23" s="7">
        <f>IF(VLOOKUP($B23,'S 3 H NET'!$B$6:$K$68,10,FALSE)="","",(VLOOKUP($B23,'S 3 H NET'!$B$6:$K$68,10,FALSE)))</f>
        <v>34</v>
      </c>
      <c r="Y23" s="59">
        <f>IF(X23="","",SUM(W23:X23))</f>
        <v>41</v>
      </c>
      <c r="Z23" s="7">
        <f>IF(VLOOKUP($B23,'S 3 H BRUT'!$B$6:$L$68,11,FALSE)="","",(VLOOKUP($B23,'S 3 H BRUT'!$B$6:$L$68,11,FALSE)))</f>
        <v>9</v>
      </c>
      <c r="AA23" s="7">
        <f>IF(VLOOKUP($B23,'S 3 H NET'!$B$6:$L$68,11,FALSE)="","",(VLOOKUP($B23,'S 3 H NET'!$B$6:$L$68,11,FALSE)))</f>
        <v>31</v>
      </c>
      <c r="AB23" s="59">
        <f>IF(AA23="","",SUM(Z23:AA23))</f>
        <v>40</v>
      </c>
      <c r="AC23" s="7">
        <f>IF(VLOOKUP($B23,'S 3 H BRUT'!$B$6:$M$68,12,FALSE)="","",(VLOOKUP($B23,'S 3 H BRUT'!$B$6:$M$68,12,FALSE)))</f>
        <v>6</v>
      </c>
      <c r="AD23" s="7">
        <f>IF(VLOOKUP($B23,'S 3 H NET'!$B$6:$M$68,12,FALSE)="","",(VLOOKUP($B23,'S 3 H NET'!$B$6:$M$68,12,FALSE)))</f>
        <v>25</v>
      </c>
      <c r="AE23" s="59">
        <f>IF(AD23="","",SUM(AC23:AD23))</f>
        <v>31</v>
      </c>
      <c r="AF23" s="7" t="str">
        <f>IF(VLOOKUP($B23,'S 3 H BRUT'!$B$6:$N$68,13,FALSE)="","",(VLOOKUP($B23,'S 3 H BRUT'!$B$6:$N$68,13,FALSE)))</f>
        <v/>
      </c>
      <c r="AG23" s="7" t="str">
        <f>IF(VLOOKUP($B23,'S 3 H NET'!$B$6:$N$68,13,FALSE)="","",(VLOOKUP($B23,'S 3 H NET'!$B$6:$N$68,13,FALSE)))</f>
        <v/>
      </c>
      <c r="AH23" s="59" t="str">
        <f>IF(AG23="","",SUM(AF23:AG23))</f>
        <v/>
      </c>
      <c r="AI23" s="59">
        <f>SUM(G23,J23,M23,P23,S23,V23,Y23,AB23,AE23,AH23)</f>
        <v>321</v>
      </c>
      <c r="AJ23" s="20">
        <f>+COUNT(G23,J23,M23,P23,S23,V23,Y23,AB23,AE23,AH23)</f>
        <v>9</v>
      </c>
      <c r="AK23" s="20">
        <f>IF(AJ23&lt;6,0,+SMALL(($G23,$J23,$M23,$P23,$S23,$V23,$Y23,$AB23,$AE23,$AH23),1))</f>
        <v>23</v>
      </c>
      <c r="AL23" s="20">
        <f>IF(AJ23&lt;7,0,+SMALL(($G23,$J23,$M23,$P23,$S23,$V23,$Y23,$AB23,$AE23,$AH23),2))</f>
        <v>25</v>
      </c>
      <c r="AM23" s="20">
        <f>IF(AJ23&lt;8,0,+SMALL(($G23,$J23,$M23,$P23,$S23,$V23,$Y23,$AB23,$AE23,$AH23),3))</f>
        <v>31</v>
      </c>
      <c r="AN23" s="20">
        <f>IF(AJ23&lt;9,0,+SMALL(($G23,$J23,$M23,$P23,$S23,$V23,$Y23,$AB23,$AE23,$AH23),4))</f>
        <v>35</v>
      </c>
      <c r="AO23" s="20">
        <f>AI23-AK23-AL23-AM23-AN23</f>
        <v>207</v>
      </c>
      <c r="AP23" s="20">
        <f>RANK(AO23,$AO$6:$AO$68,0)</f>
        <v>18</v>
      </c>
      <c r="AR23" s="22"/>
      <c r="AS23" s="22"/>
      <c r="AT23" s="22"/>
      <c r="AU23" s="13"/>
    </row>
    <row r="24" spans="1:47" s="11" customFormat="1">
      <c r="A24" s="3"/>
      <c r="B24" s="129" t="s">
        <v>151</v>
      </c>
      <c r="C24" s="36"/>
      <c r="D24" s="75" t="s">
        <v>109</v>
      </c>
      <c r="E24" s="7">
        <f>IF(VLOOKUP($B24,'S 3 H BRUT'!$B$6:$E$68,4,FALSE)="","",(VLOOKUP($B24,'S 3 H BRUT'!$B$6:$E$68,4,FALSE)))</f>
        <v>8</v>
      </c>
      <c r="F24" s="7">
        <f>IF(VLOOKUP($B24,'S 3 H NET'!$B$6:E$668,4,FALSE)="","",(VLOOKUP($B24,'S 3 H NET'!$B$6:$E$68,4,FALSE)))</f>
        <v>27</v>
      </c>
      <c r="G24" s="59">
        <f>IF(F24="","",SUM(E24:F24))</f>
        <v>35</v>
      </c>
      <c r="H24" s="7">
        <f>IF(VLOOKUP($B24,'S 3 H BRUT'!$B$6:$F$68,5,FALSE)="","",(VLOOKUP($B24,'S 3 H BRUT'!$B$6:$F$68,5,FALSE)))</f>
        <v>8</v>
      </c>
      <c r="I24" s="7">
        <f>IF(VLOOKUP($B24,'S 3 H NET'!$B$6:$F$68,5,FALSE)="","",(VLOOKUP($B24,'S 3 H NET'!$B$6:$F$68,5,FALSE)))</f>
        <v>28</v>
      </c>
      <c r="J24" s="59">
        <f>IF(I24="","",SUM(H24:I24))</f>
        <v>36</v>
      </c>
      <c r="K24" s="7" t="str">
        <f>IF(VLOOKUP($B24,'S 3 H BRUT'!$B$6:$G$68,6,FALSE)="","",(VLOOKUP($B24,'S 3 H BRUT'!$B$6:$G$68,6,FALSE)))</f>
        <v/>
      </c>
      <c r="L24" s="7" t="str">
        <f>IF(VLOOKUP($B24,'S 3 H NET'!$B$6:$G$68,6,FALSE)="","",(VLOOKUP($B24,'S 3 H NET'!$B$6:$G$68,6,FALSE)))</f>
        <v/>
      </c>
      <c r="M24" s="59" t="str">
        <f>IF(L24="","",SUM(K24:L24))</f>
        <v/>
      </c>
      <c r="N24" s="7" t="str">
        <f>IF(VLOOKUP($B24,'S 3 H BRUT'!$B$6:$H$68,7,FALSE)="","",(VLOOKUP($B24,'S 3 H BRUT'!$B$6:$H$68,7,FALSE)))</f>
        <v/>
      </c>
      <c r="O24" s="7" t="str">
        <f>IF(VLOOKUP($B24,'S 3 H NET'!$B$6:$H$68,7,FALSE)="","",(VLOOKUP($B24,'S 3 H NET'!$B$6:$H$68,7,FALSE)))</f>
        <v/>
      </c>
      <c r="P24" s="59" t="str">
        <f>IF(O24="","",SUM(N24:O24))</f>
        <v/>
      </c>
      <c r="Q24" s="7">
        <f>IF(VLOOKUP($B24,'S 3 H BRUT'!$B$6:$J$68,8,FALSE)="","",(VLOOKUP($B24,'S 3 H BRUT'!$B$6:$J$68,8,FALSE)))</f>
        <v>9</v>
      </c>
      <c r="R24" s="7">
        <f>IF(VLOOKUP($B24,'S 3 H NET'!$B$6:$I$68,8,FALSE)="","",(VLOOKUP($B24,'S 3 H NET'!$B$6:$I$68,8,FALSE)))</f>
        <v>32</v>
      </c>
      <c r="S24" s="59">
        <f>IF(R24="","",SUM(Q24:R24))</f>
        <v>41</v>
      </c>
      <c r="T24" s="7">
        <f>IF(VLOOKUP($B24,'S 3 H BRUT'!$B$6:$J$68,9,FALSE)="","",(VLOOKUP($B24,'S 3 H BRUT'!$B$6:$J$68,9,FALSE)))</f>
        <v>8</v>
      </c>
      <c r="U24" s="7">
        <f>IF(VLOOKUP($B24,'S 3 H NET'!$B$6:$J$68,9,FALSE)="","",(VLOOKUP($B24,'S 3 H NET'!$B$6:$J$68,9,FALSE)))</f>
        <v>29</v>
      </c>
      <c r="V24" s="59">
        <f>IF(U24="","",SUM(T24:U24))</f>
        <v>37</v>
      </c>
      <c r="W24" s="7">
        <f>IF(VLOOKUP($B24,'S 3 H BRUT'!$B$6:$M$68,10,FALSE)="","",(VLOOKUP($B24,'S 3 H BRUT'!$B$6:$M$68,10,FALSE)))</f>
        <v>13</v>
      </c>
      <c r="X24" s="7">
        <f>IF(VLOOKUP($B24,'S 3 H NET'!$B$6:$K$68,10,FALSE)="","",(VLOOKUP($B24,'S 3 H NET'!$B$6:$K$68,10,FALSE)))</f>
        <v>39</v>
      </c>
      <c r="Y24" s="59">
        <f>IF(X24="","",SUM(W24:X24))</f>
        <v>52</v>
      </c>
      <c r="Z24" s="7">
        <f>IF(VLOOKUP($B24,'S 3 H BRUT'!$B$6:$L$68,11,FALSE)="","",(VLOOKUP($B24,'S 3 H BRUT'!$B$6:$L$68,11,FALSE)))</f>
        <v>8</v>
      </c>
      <c r="AA24" s="7">
        <f>IF(VLOOKUP($B24,'S 3 H NET'!$B$6:$L$68,11,FALSE)="","",(VLOOKUP($B24,'S 3 H NET'!$B$6:$L$68,11,FALSE)))</f>
        <v>30</v>
      </c>
      <c r="AB24" s="59">
        <f>IF(AA24="","",SUM(Z24:AA24))</f>
        <v>38</v>
      </c>
      <c r="AC24" s="7">
        <f>IF(VLOOKUP($B24,'S 3 H BRUT'!$B$6:$M$68,12,FALSE)="","",(VLOOKUP($B24,'S 3 H BRUT'!$B$6:$M$68,12,FALSE)))</f>
        <v>5</v>
      </c>
      <c r="AD24" s="7">
        <f>IF(VLOOKUP($B24,'S 3 H NET'!$B$6:$M$68,12,FALSE)="","",(VLOOKUP($B24,'S 3 H NET'!$B$6:$M$68,12,FALSE)))</f>
        <v>15</v>
      </c>
      <c r="AE24" s="59">
        <f>IF(AD24="","",SUM(AC24:AD24))</f>
        <v>20</v>
      </c>
      <c r="AF24" s="7" t="str">
        <f>IF(VLOOKUP($B24,'S 3 H BRUT'!$B$6:$N$68,13,FALSE)="","",(VLOOKUP($B24,'S 3 H BRUT'!$B$6:$N$68,13,FALSE)))</f>
        <v/>
      </c>
      <c r="AG24" s="7" t="str">
        <f>IF(VLOOKUP($B24,'S 3 H NET'!$B$6:$N$68,13,FALSE)="","",(VLOOKUP($B24,'S 3 H NET'!$B$6:$N$68,13,FALSE)))</f>
        <v/>
      </c>
      <c r="AH24" s="59" t="str">
        <f>IF(AG24="","",SUM(AF24:AG24))</f>
        <v/>
      </c>
      <c r="AI24" s="59">
        <f>SUM(G24,J24,M24,P24,S24,V24,Y24,AB24,AE24,AH24)</f>
        <v>259</v>
      </c>
      <c r="AJ24" s="20">
        <f>+COUNT(G24,J24,M24,P24,S24,V24,Y24,AB24,AE24,AH24)</f>
        <v>7</v>
      </c>
      <c r="AK24" s="20">
        <f>IF(AJ24&lt;6,0,+SMALL(($G24,$J24,$M24,$P24,$S24,$V24,$Y24,$AB24,$AE24,$AH24),1))</f>
        <v>20</v>
      </c>
      <c r="AL24" s="20">
        <f>IF(AJ24&lt;7,0,+SMALL(($G24,$J24,$M24,$P24,$S24,$V24,$Y24,$AB24,$AE24,$AH24),2))</f>
        <v>35</v>
      </c>
      <c r="AM24" s="20">
        <f>IF(AJ24&lt;8,0,+SMALL(($G24,$J24,$M24,$P24,$S24,$V24,$Y24,$AB24,$AE24,$AH24),3))</f>
        <v>0</v>
      </c>
      <c r="AN24" s="20">
        <f>IF(AJ24&lt;9,0,+SMALL(($G24,$J24,$M24,$P24,$S24,$V24,$Y24,$AB24,$AE24,$AH24),4))</f>
        <v>0</v>
      </c>
      <c r="AO24" s="20">
        <f>AI24-AK24-AL24-AM24-AN24</f>
        <v>204</v>
      </c>
      <c r="AP24" s="20">
        <f>RANK(AO24,$AO$6:$AO$68,0)</f>
        <v>19</v>
      </c>
      <c r="AR24" s="22"/>
      <c r="AS24" s="22"/>
      <c r="AT24" s="22"/>
      <c r="AU24" s="13"/>
    </row>
    <row r="25" spans="1:47" s="11" customFormat="1">
      <c r="A25" s="3"/>
      <c r="B25" s="129" t="s">
        <v>69</v>
      </c>
      <c r="C25" s="49"/>
      <c r="D25" s="54" t="s">
        <v>48</v>
      </c>
      <c r="E25" s="7" t="str">
        <f>IF(VLOOKUP($B25,'S 3 H BRUT'!$B$6:$E$68,4,FALSE)="","",(VLOOKUP($B25,'S 3 H BRUT'!$B$6:$E$68,4,FALSE)))</f>
        <v/>
      </c>
      <c r="F25" s="7" t="str">
        <f>IF(VLOOKUP($B25,'S 3 H NET'!$B$6:E$668,4,FALSE)="","",(VLOOKUP($B25,'S 3 H NET'!$B$6:$E$68,4,FALSE)))</f>
        <v/>
      </c>
      <c r="G25" s="59" t="str">
        <f>IF(F25="","",SUM(E25:F25))</f>
        <v/>
      </c>
      <c r="H25" s="7" t="str">
        <f>IF(VLOOKUP($B25,'S 3 H BRUT'!$B$6:$F$68,5,FALSE)="","",(VLOOKUP($B25,'S 3 H BRUT'!$B$6:$F$68,5,FALSE)))</f>
        <v/>
      </c>
      <c r="I25" s="7" t="str">
        <f>IF(VLOOKUP($B25,'S 3 H NET'!$B$6:$F$68,5,FALSE)="","",(VLOOKUP($B25,'S 3 H NET'!$B$6:$F$68,5,FALSE)))</f>
        <v/>
      </c>
      <c r="J25" s="59" t="str">
        <f>IF(I25="","",SUM(H25:I25))</f>
        <v/>
      </c>
      <c r="K25" s="7">
        <f>IF(VLOOKUP($B25,'S 3 H BRUT'!$B$6:$G$68,6,FALSE)="","",(VLOOKUP($B25,'S 3 H BRUT'!$B$6:$G$68,6,FALSE)))</f>
        <v>19</v>
      </c>
      <c r="L25" s="7">
        <f>IF(VLOOKUP($B25,'S 3 H NET'!$B$6:$G$68,6,FALSE)="","",(VLOOKUP($B25,'S 3 H NET'!$B$6:$G$68,6,FALSE)))</f>
        <v>29</v>
      </c>
      <c r="M25" s="59">
        <f>IF(L25="","",SUM(K25:L25))</f>
        <v>48</v>
      </c>
      <c r="N25" s="7" t="str">
        <f>IF(VLOOKUP($B25,'S 3 H BRUT'!$B$6:$H$68,7,FALSE)="","",(VLOOKUP($B25,'S 3 H BRUT'!$B$6:$H$68,7,FALSE)))</f>
        <v/>
      </c>
      <c r="O25" s="7" t="str">
        <f>IF(VLOOKUP($B25,'S 3 H NET'!$B$6:$H$68,7,FALSE)="","",(VLOOKUP($B25,'S 3 H NET'!$B$6:$H$68,7,FALSE)))</f>
        <v/>
      </c>
      <c r="P25" s="59" t="str">
        <f>IF(O25="","",SUM(N25:O25))</f>
        <v/>
      </c>
      <c r="Q25" s="7" t="str">
        <f>IF(VLOOKUP($B25,'S 3 H BRUT'!$B$6:$J$68,8,FALSE)="","",(VLOOKUP($B25,'S 3 H BRUT'!$B$6:$J$68,8,FALSE)))</f>
        <v/>
      </c>
      <c r="R25" s="7" t="str">
        <f>IF(VLOOKUP($B25,'S 3 H NET'!$B$6:$I$68,8,FALSE)="","",(VLOOKUP($B25,'S 3 H NET'!$B$6:$I$68,8,FALSE)))</f>
        <v/>
      </c>
      <c r="S25" s="59" t="str">
        <f>IF(R25="","",SUM(Q25:R25))</f>
        <v/>
      </c>
      <c r="T25" s="7">
        <f>IF(VLOOKUP($B25,'S 3 H BRUT'!$B$6:$J$68,9,FALSE)="","",(VLOOKUP($B25,'S 3 H BRUT'!$B$6:$J$68,9,FALSE)))</f>
        <v>19</v>
      </c>
      <c r="U25" s="7">
        <f>IF(VLOOKUP($B25,'S 3 H NET'!$B$6:$J$68,9,FALSE)="","",(VLOOKUP($B25,'S 3 H NET'!$B$6:$J$68,9,FALSE)))</f>
        <v>29</v>
      </c>
      <c r="V25" s="59">
        <f>IF(U25="","",SUM(T25:U25))</f>
        <v>48</v>
      </c>
      <c r="W25" s="7" t="str">
        <f>IF(VLOOKUP($B25,'S 3 H BRUT'!$B$6:$M$68,10,FALSE)="","",(VLOOKUP($B25,'S 3 H BRUT'!$B$6:$M$68,10,FALSE)))</f>
        <v/>
      </c>
      <c r="X25" s="7" t="str">
        <f>IF(VLOOKUP($B25,'S 3 H NET'!$B$6:$K$68,10,FALSE)="","",(VLOOKUP($B25,'S 3 H NET'!$B$6:$K$68,10,FALSE)))</f>
        <v/>
      </c>
      <c r="Y25" s="59" t="str">
        <f>IF(X25="","",SUM(W25:X25))</f>
        <v/>
      </c>
      <c r="Z25" s="7">
        <f>IF(VLOOKUP($B25,'S 3 H BRUT'!$B$6:$L$68,11,FALSE)="","",(VLOOKUP($B25,'S 3 H BRUT'!$B$6:$L$68,11,FALSE)))</f>
        <v>20</v>
      </c>
      <c r="AA25" s="7">
        <f>IF(VLOOKUP($B25,'S 3 H NET'!$B$6:$L$68,11,FALSE)="","",(VLOOKUP($B25,'S 3 H NET'!$B$6:$L$68,11,FALSE)))</f>
        <v>31</v>
      </c>
      <c r="AB25" s="59">
        <f>IF(AA25="","",SUM(Z25:AA25))</f>
        <v>51</v>
      </c>
      <c r="AC25" s="7">
        <f>IF(VLOOKUP($B25,'S 3 H BRUT'!$B$6:$M$68,12,FALSE)="","",(VLOOKUP($B25,'S 3 H BRUT'!$B$6:$M$68,12,FALSE)))</f>
        <v>24</v>
      </c>
      <c r="AD25" s="7">
        <f>IF(VLOOKUP($B25,'S 3 H NET'!$B$6:$M$68,12,FALSE)="","",(VLOOKUP($B25,'S 3 H NET'!$B$6:$M$68,12,FALSE)))</f>
        <v>32</v>
      </c>
      <c r="AE25" s="59">
        <f>IF(AD25="","",SUM(AC25:AD25))</f>
        <v>56</v>
      </c>
      <c r="AF25" s="7" t="str">
        <f>IF(VLOOKUP($B25,'S 3 H BRUT'!$B$6:$N$68,13,FALSE)="","",(VLOOKUP($B25,'S 3 H BRUT'!$B$6:$N$68,13,FALSE)))</f>
        <v/>
      </c>
      <c r="AG25" s="7" t="str">
        <f>IF(VLOOKUP($B25,'S 3 H NET'!$B$6:$N$68,13,FALSE)="","",(VLOOKUP($B25,'S 3 H NET'!$B$6:$N$68,13,FALSE)))</f>
        <v/>
      </c>
      <c r="AH25" s="59" t="str">
        <f>IF(AG25="","",SUM(AF25:AG25))</f>
        <v/>
      </c>
      <c r="AI25" s="59">
        <f>SUM(G25,J25,M25,P25,S25,V25,Y25,AB25,AE25,AH25)</f>
        <v>203</v>
      </c>
      <c r="AJ25" s="20">
        <f>+COUNT(G25,J25,M25,P25,S25,V25,Y25,AB25,AE25,AH25)</f>
        <v>4</v>
      </c>
      <c r="AK25" s="20">
        <f>IF(AJ25&lt;6,0,+SMALL(($G25,$J25,$M25,$P25,$S25,$V25,$Y25,$AB25,$AE25,$AH25),1))</f>
        <v>0</v>
      </c>
      <c r="AL25" s="20">
        <f>IF(AJ25&lt;7,0,+SMALL(($G25,$J25,$M25,$P25,$S25,$V25,$Y25,$AB25,$AE25,$AH25),2))</f>
        <v>0</v>
      </c>
      <c r="AM25" s="20">
        <f>IF(AJ25&lt;8,0,+SMALL(($G25,$J25,$M25,$P25,$S25,$V25,$Y25,$AB25,$AE25,$AH25),3))</f>
        <v>0</v>
      </c>
      <c r="AN25" s="20">
        <f>IF(AJ25&lt;9,0,+SMALL(($G25,$J25,$M25,$P25,$S25,$V25,$Y25,$AB25,$AE25,$AH25),4))</f>
        <v>0</v>
      </c>
      <c r="AO25" s="20">
        <f>AI25-AK25-AL25-AM25-AN25</f>
        <v>203</v>
      </c>
      <c r="AP25" s="20">
        <f>RANK(AO25,$AO$6:$AO$68,0)</f>
        <v>20</v>
      </c>
      <c r="AR25" s="22"/>
      <c r="AS25" s="22"/>
      <c r="AT25" s="22"/>
      <c r="AU25" s="13"/>
    </row>
    <row r="26" spans="1:47">
      <c r="B26" s="48" t="s">
        <v>140</v>
      </c>
      <c r="C26" s="49"/>
      <c r="D26" s="55" t="s">
        <v>50</v>
      </c>
      <c r="E26" s="7">
        <f>IF(VLOOKUP($B26,'S 3 H BRUT'!$B$6:$E$68,4,FALSE)="","",(VLOOKUP($B26,'S 3 H BRUT'!$B$6:$E$68,4,FALSE)))</f>
        <v>12</v>
      </c>
      <c r="F26" s="7">
        <f>IF(VLOOKUP($B26,'S 3 H NET'!$B$6:E$668,4,FALSE)="","",(VLOOKUP($B26,'S 3 H NET'!$B$6:$E$68,4,FALSE)))</f>
        <v>33</v>
      </c>
      <c r="G26" s="59">
        <f>IF(F26="","",SUM(E26:F26))</f>
        <v>45</v>
      </c>
      <c r="H26" s="7">
        <f>IF(VLOOKUP($B26,'S 3 H BRUT'!$B$6:$F$68,5,FALSE)="","",(VLOOKUP($B26,'S 3 H BRUT'!$B$6:$F$68,5,FALSE)))</f>
        <v>9</v>
      </c>
      <c r="I26" s="7">
        <f>IF(VLOOKUP($B26,'S 3 H NET'!$B$6:$F$68,5,FALSE)="","",(VLOOKUP($B26,'S 3 H NET'!$B$6:$F$68,5,FALSE)))</f>
        <v>31</v>
      </c>
      <c r="J26" s="59">
        <f>IF(I26="","",SUM(H26:I26))</f>
        <v>40</v>
      </c>
      <c r="K26" s="7">
        <f>IF(VLOOKUP($B26,'S 3 H BRUT'!$B$6:$G$68,6,FALSE)="","",(VLOOKUP($B26,'S 3 H BRUT'!$B$6:$G$68,6,FALSE)))</f>
        <v>7</v>
      </c>
      <c r="L26" s="7">
        <f>IF(VLOOKUP($B26,'S 3 H NET'!$B$6:$G$68,6,FALSE)="","",(VLOOKUP($B26,'S 3 H NET'!$B$6:$G$68,6,FALSE)))</f>
        <v>27</v>
      </c>
      <c r="M26" s="59">
        <f>IF(L26="","",SUM(K26:L26))</f>
        <v>34</v>
      </c>
      <c r="N26" s="7">
        <f>IF(VLOOKUP($B26,'S 3 H BRUT'!$B$6:$H$68,7,FALSE)="","",(VLOOKUP($B26,'S 3 H BRUT'!$B$6:$H$68,7,FALSE)))</f>
        <v>8</v>
      </c>
      <c r="O26" s="7">
        <f>IF(VLOOKUP($B26,'S 3 H NET'!$B$6:$H$68,7,FALSE)="","",(VLOOKUP($B26,'S 3 H NET'!$B$6:$H$68,7,FALSE)))</f>
        <v>33</v>
      </c>
      <c r="P26" s="59">
        <f>IF(O26="","",SUM(N26:O26))</f>
        <v>41</v>
      </c>
      <c r="Q26" s="7" t="str">
        <f>IF(VLOOKUP($B26,'S 3 H BRUT'!$B$6:$J$68,8,FALSE)="","",(VLOOKUP($B26,'S 3 H BRUT'!$B$6:$J$68,8,FALSE)))</f>
        <v/>
      </c>
      <c r="R26" s="7" t="str">
        <f>IF(VLOOKUP($B26,'S 3 H NET'!$B$6:$I$68,8,FALSE)="","",(VLOOKUP($B26,'S 3 H NET'!$B$6:$I$68,8,FALSE)))</f>
        <v/>
      </c>
      <c r="S26" s="59" t="str">
        <f>IF(R26="","",SUM(Q26:R26))</f>
        <v/>
      </c>
      <c r="T26" s="7">
        <f>IF(VLOOKUP($B26,'S 3 H BRUT'!$B$6:$J$68,9,FALSE)="","",(VLOOKUP($B26,'S 3 H BRUT'!$B$6:$J$68,9,FALSE)))</f>
        <v>8</v>
      </c>
      <c r="U26" s="7">
        <f>IF(VLOOKUP($B26,'S 3 H NET'!$B$6:$J$68,9,FALSE)="","",(VLOOKUP($B26,'S 3 H NET'!$B$6:$J$68,9,FALSE)))</f>
        <v>31</v>
      </c>
      <c r="V26" s="59">
        <f>IF(U26="","",SUM(T26:U26))</f>
        <v>39</v>
      </c>
      <c r="W26" s="7" t="str">
        <f>IF(VLOOKUP($B26,'S 3 H BRUT'!$B$6:$M$68,10,FALSE)="","",(VLOOKUP($B26,'S 3 H BRUT'!$B$6:$M$68,10,FALSE)))</f>
        <v/>
      </c>
      <c r="X26" s="7" t="str">
        <f>IF(VLOOKUP($B26,'S 3 H NET'!$B$6:$K$68,10,FALSE)="","",(VLOOKUP($B26,'S 3 H NET'!$B$6:$K$68,10,FALSE)))</f>
        <v/>
      </c>
      <c r="Y26" s="59" t="str">
        <f>IF(X26="","",SUM(W26:X26))</f>
        <v/>
      </c>
      <c r="Z26" s="7" t="str">
        <f>IF(VLOOKUP($B26,'S 3 H BRUT'!$B$6:$L$68,11,FALSE)="","",(VLOOKUP($B26,'S 3 H BRUT'!$B$6:$L$68,11,FALSE)))</f>
        <v/>
      </c>
      <c r="AA26" s="7" t="str">
        <f>IF(VLOOKUP($B26,'S 3 H NET'!$B$6:$L$68,11,FALSE)="","",(VLOOKUP($B26,'S 3 H NET'!$B$6:$L$68,11,FALSE)))</f>
        <v/>
      </c>
      <c r="AB26" s="59" t="str">
        <f>IF(AA26="","",SUM(Z26:AA26))</f>
        <v/>
      </c>
      <c r="AC26" s="7" t="str">
        <f>IF(VLOOKUP($B26,'S 3 H BRUT'!$B$6:$M$68,12,FALSE)="","",(VLOOKUP($B26,'S 3 H BRUT'!$B$6:$M$68,12,FALSE)))</f>
        <v/>
      </c>
      <c r="AD26" s="7" t="str">
        <f>IF(VLOOKUP($B26,'S 3 H NET'!$B$6:$M$68,12,FALSE)="","",(VLOOKUP($B26,'S 3 H NET'!$B$6:$M$68,12,FALSE)))</f>
        <v/>
      </c>
      <c r="AE26" s="59" t="str">
        <f>IF(AD26="","",SUM(AC26:AD26))</f>
        <v/>
      </c>
      <c r="AF26" s="7" t="str">
        <f>IF(VLOOKUP($B26,'S 3 H BRUT'!$B$6:$N$68,13,FALSE)="","",(VLOOKUP($B26,'S 3 H BRUT'!$B$6:$N$68,13,FALSE)))</f>
        <v/>
      </c>
      <c r="AG26" s="7" t="str">
        <f>IF(VLOOKUP($B26,'S 3 H NET'!$B$6:$N$68,13,FALSE)="","",(VLOOKUP($B26,'S 3 H NET'!$B$6:$N$68,13,FALSE)))</f>
        <v/>
      </c>
      <c r="AH26" s="59" t="str">
        <f>IF(AG26="","",SUM(AF26:AG26))</f>
        <v/>
      </c>
      <c r="AI26" s="59">
        <f>SUM(G26,J26,M26,P26,S26,V26,Y26,AB26,AE26,AH26)</f>
        <v>199</v>
      </c>
      <c r="AJ26" s="20">
        <f>+COUNT(G26,J26,M26,P26,S26,V26,Y26,AB26,AE26,AH26)</f>
        <v>5</v>
      </c>
      <c r="AK26" s="20">
        <f>IF(AJ26&lt;6,0,+SMALL(($G26,$J26,$M26,$P26,$S26,$V26,$Y26,$AB26,$AE26,$AH26),1))</f>
        <v>0</v>
      </c>
      <c r="AL26" s="20">
        <f>IF(AJ26&lt;7,0,+SMALL(($G26,$J26,$M26,$P26,$S26,$V26,$Y26,$AB26,$AE26,$AH26),2))</f>
        <v>0</v>
      </c>
      <c r="AM26" s="20">
        <f>IF(AJ26&lt;8,0,+SMALL(($G26,$J26,$M26,$P26,$S26,$V26,$Y26,$AB26,$AE26,$AH26),3))</f>
        <v>0</v>
      </c>
      <c r="AN26" s="20">
        <f>IF(AJ26&lt;9,0,+SMALL(($G26,$J26,$M26,$P26,$S26,$V26,$Y26,$AB26,$AE26,$AH26),4))</f>
        <v>0</v>
      </c>
      <c r="AO26" s="20">
        <f>AI26-AK26-AL26-AM26-AN26</f>
        <v>199</v>
      </c>
      <c r="AP26" s="20">
        <f>RANK(AO26,$AO$6:$AO$68,0)</f>
        <v>21</v>
      </c>
      <c r="AR26" s="22"/>
      <c r="AS26" s="22"/>
      <c r="AT26" s="22"/>
      <c r="AU26" s="13"/>
    </row>
    <row r="27" spans="1:47" s="11" customFormat="1">
      <c r="A27" s="3"/>
      <c r="B27" s="48" t="s">
        <v>99</v>
      </c>
      <c r="C27" s="36"/>
      <c r="D27" s="46" t="s">
        <v>22</v>
      </c>
      <c r="E27" s="7">
        <f>IF(VLOOKUP($B27,'S 3 H BRUT'!$B$6:$E$68,4,FALSE)="","",(VLOOKUP($B27,'S 3 H BRUT'!$B$6:$E$68,4,FALSE)))</f>
        <v>3</v>
      </c>
      <c r="F27" s="7">
        <f>IF(VLOOKUP($B27,'S 3 H NET'!$B$6:E$668,4,FALSE)="","",(VLOOKUP($B27,'S 3 H NET'!$B$6:$E$68,4,FALSE)))</f>
        <v>23</v>
      </c>
      <c r="G27" s="59">
        <f>IF(F27="","",SUM(E27:F27))</f>
        <v>26</v>
      </c>
      <c r="H27" s="7">
        <f>IF(VLOOKUP($B27,'S 3 H BRUT'!$B$6:$F$68,5,FALSE)="","",(VLOOKUP($B27,'S 3 H BRUT'!$B$6:$F$68,5,FALSE)))</f>
        <v>6</v>
      </c>
      <c r="I27" s="7">
        <f>IF(VLOOKUP($B27,'S 3 H NET'!$B$6:$F$68,5,FALSE)="","",(VLOOKUP($B27,'S 3 H NET'!$B$6:$F$68,5,FALSE)))</f>
        <v>32</v>
      </c>
      <c r="J27" s="59">
        <f>IF(I27="","",SUM(H27:I27))</f>
        <v>38</v>
      </c>
      <c r="K27" s="7">
        <f>IF(VLOOKUP($B27,'S 3 H BRUT'!$B$6:$G$68,6,FALSE)="","",(VLOOKUP($B27,'S 3 H BRUT'!$B$6:$G$68,6,FALSE)))</f>
        <v>8</v>
      </c>
      <c r="L27" s="7">
        <f>IF(VLOOKUP($B27,'S 3 H NET'!$B$6:$G$68,6,FALSE)="","",(VLOOKUP($B27,'S 3 H NET'!$B$6:$G$68,6,FALSE)))</f>
        <v>30</v>
      </c>
      <c r="M27" s="59">
        <f>IF(L27="","",SUM(K27:L27))</f>
        <v>38</v>
      </c>
      <c r="N27" s="7" t="str">
        <f>IF(VLOOKUP($B27,'S 3 H BRUT'!$B$6:$H$68,7,FALSE)="","",(VLOOKUP($B27,'S 3 H BRUT'!$B$6:$H$68,7,FALSE)))</f>
        <v/>
      </c>
      <c r="O27" s="7" t="str">
        <f>IF(VLOOKUP($B27,'S 3 H NET'!$B$6:$H$68,7,FALSE)="","",(VLOOKUP($B27,'S 3 H NET'!$B$6:$H$68,7,FALSE)))</f>
        <v/>
      </c>
      <c r="P27" s="59" t="str">
        <f>IF(O27="","",SUM(N27:O27))</f>
        <v/>
      </c>
      <c r="Q27" s="7">
        <f>IF(VLOOKUP($B27,'S 3 H BRUT'!$B$6:$J$68,8,FALSE)="","",(VLOOKUP($B27,'S 3 H BRUT'!$B$6:$J$68,8,FALSE)))</f>
        <v>3</v>
      </c>
      <c r="R27" s="7">
        <f>IF(VLOOKUP($B27,'S 3 H NET'!$B$6:$I$68,8,FALSE)="","",(VLOOKUP($B27,'S 3 H NET'!$B$6:$I$68,8,FALSE)))</f>
        <v>25</v>
      </c>
      <c r="S27" s="59">
        <f>IF(R27="","",SUM(Q27:R27))</f>
        <v>28</v>
      </c>
      <c r="T27" s="7">
        <f>IF(VLOOKUP($B27,'S 3 H BRUT'!$B$6:$J$68,9,FALSE)="","",(VLOOKUP($B27,'S 3 H BRUT'!$B$6:$J$68,9,FALSE)))</f>
        <v>2</v>
      </c>
      <c r="U27" s="7">
        <f>IF(VLOOKUP($B27,'S 3 H NET'!$B$6:$J$68,9,FALSE)="","",(VLOOKUP($B27,'S 3 H NET'!$B$6:$J$68,9,FALSE)))</f>
        <v>28</v>
      </c>
      <c r="V27" s="59">
        <f>IF(U27="","",SUM(T27:U27))</f>
        <v>30</v>
      </c>
      <c r="W27" s="7" t="str">
        <f>IF(VLOOKUP($B27,'S 3 H BRUT'!$B$6:$M$68,10,FALSE)="","",(VLOOKUP($B27,'S 3 H BRUT'!$B$6:$M$68,10,FALSE)))</f>
        <v/>
      </c>
      <c r="X27" s="7" t="str">
        <f>IF(VLOOKUP($B27,'S 3 H NET'!$B$6:$K$68,10,FALSE)="","",(VLOOKUP($B27,'S 3 H NET'!$B$6:$K$68,10,FALSE)))</f>
        <v/>
      </c>
      <c r="Y27" s="59" t="str">
        <f>IF(X27="","",SUM(W27:X27))</f>
        <v/>
      </c>
      <c r="Z27" s="7">
        <f>IF(VLOOKUP($B27,'S 3 H BRUT'!$B$6:$L$68,11,FALSE)="","",(VLOOKUP($B27,'S 3 H BRUT'!$B$6:$L$68,11,FALSE)))</f>
        <v>6</v>
      </c>
      <c r="AA27" s="7">
        <f>IF(VLOOKUP($B27,'S 3 H NET'!$B$6:$L$68,11,FALSE)="","",(VLOOKUP($B27,'S 3 H NET'!$B$6:$L$68,11,FALSE)))</f>
        <v>40</v>
      </c>
      <c r="AB27" s="59">
        <f>IF(AA27="","",SUM(Z27:AA27))</f>
        <v>46</v>
      </c>
      <c r="AC27" s="7">
        <f>IF(VLOOKUP($B27,'S 3 H BRUT'!$B$6:$M$68,12,FALSE)="","",(VLOOKUP($B27,'S 3 H BRUT'!$B$6:$M$68,12,FALSE)))</f>
        <v>7</v>
      </c>
      <c r="AD27" s="7">
        <f>IF(VLOOKUP($B27,'S 3 H NET'!$B$6:$M$68,12,FALSE)="","",(VLOOKUP($B27,'S 3 H NET'!$B$6:$M$68,12,FALSE)))</f>
        <v>36</v>
      </c>
      <c r="AE27" s="59">
        <f>IF(AD27="","",SUM(AC27:AD27))</f>
        <v>43</v>
      </c>
      <c r="AF27" s="7" t="str">
        <f>IF(VLOOKUP($B27,'S 3 H BRUT'!$B$6:$N$68,13,FALSE)="","",(VLOOKUP($B27,'S 3 H BRUT'!$B$6:$N$68,13,FALSE)))</f>
        <v/>
      </c>
      <c r="AG27" s="7" t="str">
        <f>IF(VLOOKUP($B27,'S 3 H NET'!$B$6:$N$68,13,FALSE)="","",(VLOOKUP($B27,'S 3 H NET'!$B$6:$N$68,13,FALSE)))</f>
        <v/>
      </c>
      <c r="AH27" s="59" t="str">
        <f>IF(AG27="","",SUM(AF27:AG27))</f>
        <v/>
      </c>
      <c r="AI27" s="59">
        <f>SUM(G27,J27,M27,P27,S27,V27,Y27,AB27,AE27,AH27)</f>
        <v>249</v>
      </c>
      <c r="AJ27" s="20">
        <f>+COUNT(G27,J27,M27,P27,S27,V27,Y27,AB27,AE27,AH27)</f>
        <v>7</v>
      </c>
      <c r="AK27" s="20">
        <f>IF(AJ27&lt;6,0,+SMALL(($G27,$J27,$M27,$P27,$S27,$V27,$Y27,$AB27,$AE27,$AH27),1))</f>
        <v>26</v>
      </c>
      <c r="AL27" s="20">
        <f>IF(AJ27&lt;7,0,+SMALL(($G27,$J27,$M27,$P27,$S27,$V27,$Y27,$AB27,$AE27,$AH27),2))</f>
        <v>28</v>
      </c>
      <c r="AM27" s="20">
        <f>IF(AJ27&lt;8,0,+SMALL(($G27,$J27,$M27,$P27,$S27,$V27,$Y27,$AB27,$AE27,$AH27),3))</f>
        <v>0</v>
      </c>
      <c r="AN27" s="20">
        <f>IF(AJ27&lt;9,0,+SMALL(($G27,$J27,$M27,$P27,$S27,$V27,$Y27,$AB27,$AE27,$AH27),4))</f>
        <v>0</v>
      </c>
      <c r="AO27" s="20">
        <f>AI27-AK27-AL27-AM27-AN27</f>
        <v>195</v>
      </c>
      <c r="AP27" s="20">
        <f>RANK(AO27,$AO$6:$AO$68,0)</f>
        <v>22</v>
      </c>
      <c r="AR27" s="22"/>
      <c r="AS27" s="22"/>
      <c r="AT27" s="22"/>
      <c r="AU27" s="13"/>
    </row>
    <row r="28" spans="1:47" s="11" customFormat="1">
      <c r="A28" s="3"/>
      <c r="B28" s="129" t="s">
        <v>176</v>
      </c>
      <c r="C28" s="36"/>
      <c r="D28" s="45" t="s">
        <v>8</v>
      </c>
      <c r="E28" s="7">
        <f>IF(VLOOKUP($B28,'S 3 H BRUT'!$B$6:$E$68,4,FALSE)="","",(VLOOKUP($B28,'S 3 H BRUT'!$B$6:$E$68,4,FALSE)))</f>
        <v>11</v>
      </c>
      <c r="F28" s="7">
        <f>IF(VLOOKUP($B28,'S 3 H NET'!$B$6:E$668,4,FALSE)="","",(VLOOKUP($B28,'S 3 H NET'!$B$6:$E$68,4,FALSE)))</f>
        <v>24</v>
      </c>
      <c r="G28" s="59">
        <f>IF(F28="","",SUM(E28:F28))</f>
        <v>35</v>
      </c>
      <c r="H28" s="7" t="str">
        <f>IF(VLOOKUP($B28,'S 3 H BRUT'!$B$6:$F$68,5,FALSE)="","",(VLOOKUP($B28,'S 3 H BRUT'!$B$6:$F$68,5,FALSE)))</f>
        <v/>
      </c>
      <c r="I28" s="7" t="str">
        <f>IF(VLOOKUP($B28,'S 3 H NET'!$B$6:$F$68,5,FALSE)="","",(VLOOKUP($B28,'S 3 H NET'!$B$6:$F$68,5,FALSE)))</f>
        <v/>
      </c>
      <c r="J28" s="59" t="str">
        <f>IF(I28="","",SUM(H28:I28))</f>
        <v/>
      </c>
      <c r="K28" s="7">
        <f>IF(VLOOKUP($B28,'S 3 H BRUT'!$B$6:$G$68,6,FALSE)="","",(VLOOKUP($B28,'S 3 H BRUT'!$B$6:$G$68,6,FALSE)))</f>
        <v>17</v>
      </c>
      <c r="L28" s="7">
        <f>IF(VLOOKUP($B28,'S 3 H NET'!$B$6:$G$68,6,FALSE)="","",(VLOOKUP($B28,'S 3 H NET'!$B$6:$G$68,6,FALSE)))</f>
        <v>34</v>
      </c>
      <c r="M28" s="59">
        <f>IF(L28="","",SUM(K28:L28))</f>
        <v>51</v>
      </c>
      <c r="N28" s="7">
        <f>IF(VLOOKUP($B28,'S 3 H BRUT'!$B$6:$H$68,7,FALSE)="","",(VLOOKUP($B28,'S 3 H BRUT'!$B$6:$H$68,7,FALSE)))</f>
        <v>6</v>
      </c>
      <c r="O28" s="7">
        <f>IF(VLOOKUP($B28,'S 3 H NET'!$B$6:$H$68,7,FALSE)="","",(VLOOKUP($B28,'S 3 H NET'!$B$6:$H$68,7,FALSE)))</f>
        <v>19</v>
      </c>
      <c r="P28" s="59">
        <f>IF(O28="","",SUM(N28:O28))</f>
        <v>25</v>
      </c>
      <c r="Q28" s="7" t="str">
        <f>IF(VLOOKUP($B28,'S 3 H BRUT'!$B$6:$J$68,8,FALSE)="","",(VLOOKUP($B28,'S 3 H BRUT'!$B$6:$J$68,8,FALSE)))</f>
        <v/>
      </c>
      <c r="R28" s="7" t="str">
        <f>IF(VLOOKUP($B28,'S 3 H NET'!$B$6:$I$68,8,FALSE)="","",(VLOOKUP($B28,'S 3 H NET'!$B$6:$I$68,8,FALSE)))</f>
        <v/>
      </c>
      <c r="S28" s="59" t="str">
        <f>IF(R28="","",SUM(Q28:R28))</f>
        <v/>
      </c>
      <c r="T28" s="7" t="str">
        <f>IF(VLOOKUP($B28,'S 3 H BRUT'!$B$6:$J$68,9,FALSE)="","",(VLOOKUP($B28,'S 3 H BRUT'!$B$6:$J$68,9,FALSE)))</f>
        <v/>
      </c>
      <c r="U28" s="7" t="str">
        <f>IF(VLOOKUP($B28,'S 3 H NET'!$B$6:$J$68,9,FALSE)="","",(VLOOKUP($B28,'S 3 H NET'!$B$6:$J$68,9,FALSE)))</f>
        <v/>
      </c>
      <c r="V28" s="59" t="str">
        <f>IF(U28="","",SUM(T28:U28))</f>
        <v/>
      </c>
      <c r="W28" s="7">
        <f>IF(VLOOKUP($B28,'S 3 H BRUT'!$B$6:$M$68,10,FALSE)="","",(VLOOKUP($B28,'S 3 H BRUT'!$B$6:$M$68,10,FALSE)))</f>
        <v>8</v>
      </c>
      <c r="X28" s="7">
        <f>IF(VLOOKUP($B28,'S 3 H NET'!$B$6:$K$68,10,FALSE)="","",(VLOOKUP($B28,'S 3 H NET'!$B$6:$K$68,10,FALSE)))</f>
        <v>26</v>
      </c>
      <c r="Y28" s="59">
        <f>IF(X28="","",SUM(W28:X28))</f>
        <v>34</v>
      </c>
      <c r="Z28" s="7">
        <f>IF(VLOOKUP($B28,'S 3 H BRUT'!$B$6:$L$68,11,FALSE)="","",(VLOOKUP($B28,'S 3 H BRUT'!$B$6:$L$68,11,FALSE)))</f>
        <v>11</v>
      </c>
      <c r="AA28" s="7">
        <f>IF(VLOOKUP($B28,'S 3 H NET'!$B$6:$L$68,11,FALSE)="","",(VLOOKUP($B28,'S 3 H NET'!$B$6:$L$68,11,FALSE)))</f>
        <v>30</v>
      </c>
      <c r="AB28" s="59">
        <f>IF(AA28="","",SUM(Z28:AA28))</f>
        <v>41</v>
      </c>
      <c r="AC28" s="7">
        <f>IF(VLOOKUP($B28,'S 3 H BRUT'!$B$6:$M$68,12,FALSE)="","",(VLOOKUP($B28,'S 3 H BRUT'!$B$6:$M$68,12,FALSE)))</f>
        <v>10</v>
      </c>
      <c r="AD28" s="7">
        <f>IF(VLOOKUP($B28,'S 3 H NET'!$B$6:$M$68,12,FALSE)="","",(VLOOKUP($B28,'S 3 H NET'!$B$6:$M$68,12,FALSE)))</f>
        <v>22</v>
      </c>
      <c r="AE28" s="59">
        <f>IF(AD28="","",SUM(AC28:AD28))</f>
        <v>32</v>
      </c>
      <c r="AF28" s="7" t="str">
        <f>IF(VLOOKUP($B28,'S 3 H BRUT'!$B$6:$N$68,13,FALSE)="","",(VLOOKUP($B28,'S 3 H BRUT'!$B$6:$N$68,13,FALSE)))</f>
        <v/>
      </c>
      <c r="AG28" s="7" t="str">
        <f>IF(VLOOKUP($B28,'S 3 H NET'!$B$6:$N$68,13,FALSE)="","",(VLOOKUP($B28,'S 3 H NET'!$B$6:$N$68,13,FALSE)))</f>
        <v/>
      </c>
      <c r="AH28" s="59" t="str">
        <f>IF(AG28="","",SUM(AF28:AG28))</f>
        <v/>
      </c>
      <c r="AI28" s="59">
        <f>SUM(G28,J28,M28,P28,S28,V28,Y28,AB28,AE28,AH28)</f>
        <v>218</v>
      </c>
      <c r="AJ28" s="20">
        <f>+COUNT(G28,J28,M28,P28,S28,V28,Y28,AB28,AE28,AH28)</f>
        <v>6</v>
      </c>
      <c r="AK28" s="20">
        <f>IF(AJ28&lt;6,0,+SMALL(($G28,$J28,$M28,$P28,$S28,$V28,$Y28,$AB28,$AE28,$AH28),1))</f>
        <v>25</v>
      </c>
      <c r="AL28" s="20">
        <f>IF(AJ28&lt;7,0,+SMALL(($G28,$J28,$M28,$P28,$S28,$V28,$Y28,$AB28,$AE28,$AH28),2))</f>
        <v>0</v>
      </c>
      <c r="AM28" s="20">
        <f>IF(AJ28&lt;8,0,+SMALL(($G28,$J28,$M28,$P28,$S28,$V28,$Y28,$AB28,$AE28,$AH28),3))</f>
        <v>0</v>
      </c>
      <c r="AN28" s="20">
        <f>IF(AJ28&lt;9,0,+SMALL(($G28,$J28,$M28,$P28,$S28,$V28,$Y28,$AB28,$AE28,$AH28),4))</f>
        <v>0</v>
      </c>
      <c r="AO28" s="20">
        <f>AI28-AK28-AL28-AM28-AN28</f>
        <v>193</v>
      </c>
      <c r="AP28" s="20">
        <f>RANK(AO28,$AO$6:$AO$68,0)</f>
        <v>23</v>
      </c>
      <c r="AR28" s="22"/>
      <c r="AS28" s="22"/>
      <c r="AT28" s="22"/>
      <c r="AU28" s="13"/>
    </row>
    <row r="29" spans="1:47" s="11" customFormat="1">
      <c r="A29" s="3"/>
      <c r="B29" s="129" t="s">
        <v>242</v>
      </c>
      <c r="C29" s="36"/>
      <c r="D29" s="119" t="s">
        <v>192</v>
      </c>
      <c r="E29" s="7">
        <f>IF(VLOOKUP($B29,'S 3 H BRUT'!$B$6:$E$68,4,FALSE)="","",(VLOOKUP($B29,'S 3 H BRUT'!$B$6:$E$68,4,FALSE)))</f>
        <v>2</v>
      </c>
      <c r="F29" s="7">
        <f>IF(VLOOKUP($B29,'S 3 H NET'!$B$6:E$668,4,FALSE)="","",(VLOOKUP($B29,'S 3 H NET'!$B$6:$E$68,4,FALSE)))</f>
        <v>29</v>
      </c>
      <c r="G29" s="59">
        <f>IF(F29="","",SUM(E29:F29))</f>
        <v>31</v>
      </c>
      <c r="H29" s="7" t="str">
        <f>IF(VLOOKUP($B29,'S 3 H BRUT'!$B$6:$F$68,5,FALSE)="","",(VLOOKUP($B29,'S 3 H BRUT'!$B$6:$F$68,5,FALSE)))</f>
        <v/>
      </c>
      <c r="I29" s="7" t="str">
        <f>IF(VLOOKUP($B29,'S 3 H NET'!$B$6:$F$68,5,FALSE)="","",(VLOOKUP($B29,'S 3 H NET'!$B$6:$F$68,5,FALSE)))</f>
        <v/>
      </c>
      <c r="J29" s="59" t="str">
        <f>IF(I29="","",SUM(H29:I29))</f>
        <v/>
      </c>
      <c r="K29" s="7">
        <f>IF(VLOOKUP($B29,'S 3 H BRUT'!$B$6:$G$68,6,FALSE)="","",(VLOOKUP($B29,'S 3 H BRUT'!$B$6:$G$68,6,FALSE)))</f>
        <v>2</v>
      </c>
      <c r="L29" s="7">
        <f>IF(VLOOKUP($B29,'S 3 H NET'!$B$6:$G$68,6,FALSE)="","",(VLOOKUP($B29,'S 3 H NET'!$B$6:$G$68,6,FALSE)))</f>
        <v>29</v>
      </c>
      <c r="M29" s="59">
        <f>IF(L29="","",SUM(K29:L29))</f>
        <v>31</v>
      </c>
      <c r="N29" s="7">
        <f>IF(VLOOKUP($B29,'S 3 H BRUT'!$B$6:$H$68,7,FALSE)="","",(VLOOKUP($B29,'S 3 H BRUT'!$B$6:$H$68,7,FALSE)))</f>
        <v>0</v>
      </c>
      <c r="O29" s="7">
        <f>IF(VLOOKUP($B29,'S 3 H NET'!$B$6:$H$68,7,FALSE)="","",(VLOOKUP($B29,'S 3 H NET'!$B$6:$H$68,7,FALSE)))</f>
        <v>19</v>
      </c>
      <c r="P29" s="59">
        <f>IF(O29="","",SUM(N29:O29))</f>
        <v>19</v>
      </c>
      <c r="Q29" s="7">
        <f>IF(VLOOKUP($B29,'S 3 H BRUT'!$B$6:$J$68,8,FALSE)="","",(VLOOKUP($B29,'S 3 H BRUT'!$B$6:$J$68,8,FALSE)))</f>
        <v>13</v>
      </c>
      <c r="R29" s="7">
        <f>IF(VLOOKUP($B29,'S 3 H NET'!$B$6:$I$68,8,FALSE)="","",(VLOOKUP($B29,'S 3 H NET'!$B$6:$I$68,8,FALSE)))</f>
        <v>42</v>
      </c>
      <c r="S29" s="59">
        <f>IF(R29="","",SUM(Q29:R29))</f>
        <v>55</v>
      </c>
      <c r="T29" s="7" t="str">
        <f>IF(VLOOKUP($B29,'S 3 H BRUT'!$B$6:$J$68,9,FALSE)="","",(VLOOKUP($B29,'S 3 H BRUT'!$B$6:$J$68,9,FALSE)))</f>
        <v/>
      </c>
      <c r="U29" s="7" t="str">
        <f>IF(VLOOKUP($B29,'S 3 H NET'!$B$6:$J$68,9,FALSE)="","",(VLOOKUP($B29,'S 3 H NET'!$B$6:$J$68,9,FALSE)))</f>
        <v/>
      </c>
      <c r="V29" s="59" t="str">
        <f>IF(U29="","",SUM(T29:U29))</f>
        <v/>
      </c>
      <c r="W29" s="7">
        <f>IF(VLOOKUP($B29,'S 3 H BRUT'!$B$6:$M$68,10,FALSE)="","",(VLOOKUP($B29,'S 3 H BRUT'!$B$6:$M$68,10,FALSE)))</f>
        <v>7</v>
      </c>
      <c r="X29" s="7">
        <f>IF(VLOOKUP($B29,'S 3 H NET'!$B$6:$K$68,10,FALSE)="","",(VLOOKUP($B29,'S 3 H NET'!$B$6:$K$68,10,FALSE)))</f>
        <v>36</v>
      </c>
      <c r="Y29" s="59">
        <f>IF(X29="","",SUM(W29:X29))</f>
        <v>43</v>
      </c>
      <c r="Z29" s="7">
        <f>IF(VLOOKUP($B29,'S 3 H BRUT'!$B$6:$L$68,11,FALSE)="","",(VLOOKUP($B29,'S 3 H BRUT'!$B$6:$L$68,11,FALSE)))</f>
        <v>3</v>
      </c>
      <c r="AA29" s="7">
        <f>IF(VLOOKUP($B29,'S 3 H NET'!$B$6:$L$68,11,FALSE)="","",(VLOOKUP($B29,'S 3 H NET'!$B$6:$L$68,11,FALSE)))</f>
        <v>20</v>
      </c>
      <c r="AB29" s="59">
        <f>IF(AA29="","",SUM(Z29:AA29))</f>
        <v>23</v>
      </c>
      <c r="AC29" s="173">
        <f>IF(VLOOKUP($B29,'S 3 H BRUT'!$B$6:$M$68,12,FALSE)="","",(VLOOKUP($B29,'S 3 H BRUT'!$B$6:$M$68,12,FALSE)))</f>
        <v>5</v>
      </c>
      <c r="AD29" s="173">
        <f>IF(VLOOKUP($B29,'S 3 H NET'!$B$6:$M$68,12,FALSE)="","",(VLOOKUP($B29,'S 3 H NET'!$B$6:$M$68,12,FALSE)))</f>
        <v>26</v>
      </c>
      <c r="AE29" s="174">
        <f>IF(AD29="","",SUM(AC29:AD29))</f>
        <v>31</v>
      </c>
      <c r="AF29" s="7" t="str">
        <f>IF(VLOOKUP($B29,'S 3 H BRUT'!$B$6:$N$68,13,FALSE)="","",(VLOOKUP($B29,'S 3 H BRUT'!$B$6:$N$68,13,FALSE)))</f>
        <v/>
      </c>
      <c r="AG29" s="7" t="str">
        <f>IF(VLOOKUP($B29,'S 3 H NET'!$B$6:$N$68,13,FALSE)="","",(VLOOKUP($B29,'S 3 H NET'!$B$6:$N$68,13,FALSE)))</f>
        <v/>
      </c>
      <c r="AH29" s="59" t="str">
        <f>IF(AG29="","",SUM(AF29:AG29))</f>
        <v/>
      </c>
      <c r="AI29" s="59">
        <f>SUM(G29,J29,M29,P29,S29,V29,Y29,AB29,AE29,AH29)</f>
        <v>233</v>
      </c>
      <c r="AJ29" s="20">
        <f>+COUNT(G29,J29,M29,P29,S29,V29,Y29,AB29,AE29,AH29)</f>
        <v>7</v>
      </c>
      <c r="AK29" s="20">
        <f>IF(AJ29&lt;6,0,+SMALL(($G29,$J29,$M29,$P29,$S29,$V29,$Y29,$AB29,$AE29,$AH29),1))</f>
        <v>19</v>
      </c>
      <c r="AL29" s="20">
        <f>IF(AJ29&lt;7,0,+SMALL(($G29,$J29,$M29,$P29,$S29,$V29,$Y29,$AB29,$AE29,$AH29),2))</f>
        <v>23</v>
      </c>
      <c r="AM29" s="20">
        <f>IF(AJ29&lt;8,0,+SMALL(($G29,$J29,$M29,$P29,$S29,$V29,$Y29,$AB29,$AE29,$AH29),3))</f>
        <v>0</v>
      </c>
      <c r="AN29" s="20">
        <f>IF(AJ29&lt;9,0,+SMALL(($G29,$J29,$M29,$P29,$S29,$V29,$Y29,$AB29,$AE29,$AH29),4))</f>
        <v>0</v>
      </c>
      <c r="AO29" s="20">
        <f>AI29-AK29-AL29-AM29-AN29</f>
        <v>191</v>
      </c>
      <c r="AP29" s="20">
        <f>RANK(AO29,$AO$6:$AO$68,0)</f>
        <v>24</v>
      </c>
      <c r="AR29" s="22"/>
      <c r="AS29" s="22"/>
      <c r="AT29" s="22"/>
      <c r="AU29" s="13"/>
    </row>
    <row r="30" spans="1:47" s="11" customFormat="1">
      <c r="A30" s="3"/>
      <c r="B30" s="129" t="s">
        <v>17</v>
      </c>
      <c r="C30" s="36"/>
      <c r="D30" s="44" t="s">
        <v>5</v>
      </c>
      <c r="E30" s="7">
        <f>IF(VLOOKUP($B30,'S 3 H BRUT'!$B$6:$E$68,4,FALSE)="","",(VLOOKUP($B30,'S 3 H BRUT'!$B$6:$E$68,4,FALSE)))</f>
        <v>18</v>
      </c>
      <c r="F30" s="7">
        <f>IF(VLOOKUP($B30,'S 3 H NET'!$B$6:E$668,4,FALSE)="","",(VLOOKUP($B30,'S 3 H NET'!$B$6:$E$68,4,FALSE)))</f>
        <v>35</v>
      </c>
      <c r="G30" s="59">
        <f>IF(F30="","",SUM(E30:F30))</f>
        <v>53</v>
      </c>
      <c r="H30" s="7" t="str">
        <f>IF(VLOOKUP($B30,'S 3 H BRUT'!$B$6:$F$68,5,FALSE)="","",(VLOOKUP($B30,'S 3 H BRUT'!$B$6:$F$68,5,FALSE)))</f>
        <v/>
      </c>
      <c r="I30" s="7" t="str">
        <f>IF(VLOOKUP($B30,'S 3 H NET'!$B$6:$F$68,5,FALSE)="","",(VLOOKUP($B30,'S 3 H NET'!$B$6:$F$68,5,FALSE)))</f>
        <v/>
      </c>
      <c r="J30" s="59" t="str">
        <f>IF(I30="","",SUM(H30:I30))</f>
        <v/>
      </c>
      <c r="K30" s="7">
        <f>IF(VLOOKUP($B30,'S 3 H BRUT'!$B$6:$G$68,6,FALSE)="","",(VLOOKUP($B30,'S 3 H BRUT'!$B$6:$G$68,6,FALSE)))</f>
        <v>16</v>
      </c>
      <c r="L30" s="7">
        <f>IF(VLOOKUP($B30,'S 3 H NET'!$B$6:$G$68,6,FALSE)="","",(VLOOKUP($B30,'S 3 H NET'!$B$6:$G$68,6,FALSE)))</f>
        <v>34</v>
      </c>
      <c r="M30" s="59">
        <f>IF(L30="","",SUM(K30:L30))</f>
        <v>50</v>
      </c>
      <c r="N30" s="7" t="str">
        <f>IF(VLOOKUP($B30,'S 3 H BRUT'!$B$6:$H$68,7,FALSE)="","",(VLOOKUP($B30,'S 3 H BRUT'!$B$6:$H$68,7,FALSE)))</f>
        <v/>
      </c>
      <c r="O30" s="7" t="str">
        <f>IF(VLOOKUP($B30,'S 3 H NET'!$B$6:$H$68,7,FALSE)="","",(VLOOKUP($B30,'S 3 H NET'!$B$6:$H$68,7,FALSE)))</f>
        <v/>
      </c>
      <c r="P30" s="59" t="str">
        <f>IF(O30="","",SUM(N30:O30))</f>
        <v/>
      </c>
      <c r="Q30" s="7">
        <f>IF(VLOOKUP($B30,'S 3 H BRUT'!$B$6:$J$68,8,FALSE)="","",(VLOOKUP($B30,'S 3 H BRUT'!$B$6:$J$68,8,FALSE)))</f>
        <v>7</v>
      </c>
      <c r="R30" s="7">
        <f>IF(VLOOKUP($B30,'S 3 H NET'!$B$6:$I$68,8,FALSE)="","",(VLOOKUP($B30,'S 3 H NET'!$B$6:$I$68,8,FALSE)))</f>
        <v>20</v>
      </c>
      <c r="S30" s="59">
        <f>IF(R30="","",SUM(Q30:R30))</f>
        <v>27</v>
      </c>
      <c r="T30" s="7">
        <f>IF(VLOOKUP($B30,'S 3 H BRUT'!$B$6:$J$68,9,FALSE)="","",(VLOOKUP($B30,'S 3 H BRUT'!$B$6:$J$68,9,FALSE)))</f>
        <v>3</v>
      </c>
      <c r="U30" s="7">
        <f>IF(VLOOKUP($B30,'S 3 H NET'!$B$6:$J$68,9,FALSE)="","",(VLOOKUP($B30,'S 3 H NET'!$B$6:$J$68,9,FALSE)))</f>
        <v>17</v>
      </c>
      <c r="V30" s="59">
        <f>IF(U30="","",SUM(T30:U30))</f>
        <v>20</v>
      </c>
      <c r="W30" s="7" t="str">
        <f>IF(VLOOKUP($B30,'S 3 H BRUT'!$B$6:$M$68,10,FALSE)="","",(VLOOKUP($B30,'S 3 H BRUT'!$B$6:$M$68,10,FALSE)))</f>
        <v/>
      </c>
      <c r="X30" s="7" t="str">
        <f>IF(VLOOKUP($B30,'S 3 H NET'!$B$6:$K$68,10,FALSE)="","",(VLOOKUP($B30,'S 3 H NET'!$B$6:$K$68,10,FALSE)))</f>
        <v/>
      </c>
      <c r="Y30" s="59" t="str">
        <f>IF(X30="","",SUM(W30:X30))</f>
        <v/>
      </c>
      <c r="Z30" s="7">
        <f>IF(VLOOKUP($B30,'S 3 H BRUT'!$B$6:$L$68,11,FALSE)="","",(VLOOKUP($B30,'S 3 H BRUT'!$B$6:$L$68,11,FALSE)))</f>
        <v>10</v>
      </c>
      <c r="AA30" s="7">
        <f>IF(VLOOKUP($B30,'S 3 H NET'!$B$6:$L$68,11,FALSE)="","",(VLOOKUP($B30,'S 3 H NET'!$B$6:$L$68,11,FALSE)))</f>
        <v>29</v>
      </c>
      <c r="AB30" s="59">
        <f>IF(AA30="","",SUM(Z30:AA30))</f>
        <v>39</v>
      </c>
      <c r="AC30" s="7" t="str">
        <f>IF(VLOOKUP($B30,'S 3 H BRUT'!$B$6:$M$68,12,FALSE)="","",(VLOOKUP($B30,'S 3 H BRUT'!$B$6:$M$68,12,FALSE)))</f>
        <v/>
      </c>
      <c r="AD30" s="7" t="str">
        <f>IF(VLOOKUP($B30,'S 3 H NET'!$B$6:$M$68,12,FALSE)="","",(VLOOKUP($B30,'S 3 H NET'!$B$6:$M$68,12,FALSE)))</f>
        <v/>
      </c>
      <c r="AE30" s="59" t="str">
        <f>IF(AD30="","",SUM(AC30:AD30))</f>
        <v/>
      </c>
      <c r="AF30" s="7" t="str">
        <f>IF(VLOOKUP($B30,'S 3 H BRUT'!$B$6:$N$68,13,FALSE)="","",(VLOOKUP($B30,'S 3 H BRUT'!$B$6:$N$68,13,FALSE)))</f>
        <v/>
      </c>
      <c r="AG30" s="7" t="str">
        <f>IF(VLOOKUP($B30,'S 3 H NET'!$B$6:$N$68,13,FALSE)="","",(VLOOKUP($B30,'S 3 H NET'!$B$6:$N$68,13,FALSE)))</f>
        <v/>
      </c>
      <c r="AH30" s="59" t="str">
        <f>IF(AG30="","",SUM(AF30:AG30))</f>
        <v/>
      </c>
      <c r="AI30" s="59">
        <f>SUM(G30,J30,M30,P30,S30,V30,Y30,AB30,AE30,AH30)</f>
        <v>189</v>
      </c>
      <c r="AJ30" s="20">
        <f>+COUNT(G30,J30,M30,P30,S30,V30,Y30,AB30,AE30,AH30)</f>
        <v>5</v>
      </c>
      <c r="AK30" s="20">
        <f>IF(AJ30&lt;6,0,+SMALL(($G30,$J30,$M30,$P30,$S30,$V30,$Y30,$AB30,$AE30,$AH30),1))</f>
        <v>0</v>
      </c>
      <c r="AL30" s="20">
        <f>IF(AJ30&lt;7,0,+SMALL(($G30,$J30,$M30,$P30,$S30,$V30,$Y30,$AB30,$AE30,$AH30),2))</f>
        <v>0</v>
      </c>
      <c r="AM30" s="20">
        <f>IF(AJ30&lt;8,0,+SMALL(($G30,$J30,$M30,$P30,$S30,$V30,$Y30,$AB30,$AE30,$AH30),3))</f>
        <v>0</v>
      </c>
      <c r="AN30" s="20">
        <f>IF(AJ30&lt;9,0,+SMALL(($G30,$J30,$M30,$P30,$S30,$V30,$Y30,$AB30,$AE30,$AH30),4))</f>
        <v>0</v>
      </c>
      <c r="AO30" s="20">
        <f>AI30-AK30-AL30-AM30-AN30</f>
        <v>189</v>
      </c>
      <c r="AP30" s="20">
        <f>RANK(AO30,$AO$6:$AO$68,0)</f>
        <v>25</v>
      </c>
      <c r="AR30" s="22"/>
      <c r="AS30" s="22"/>
      <c r="AT30" s="22"/>
      <c r="AU30" s="13"/>
    </row>
    <row r="31" spans="1:47" s="11" customFormat="1">
      <c r="A31" s="3"/>
      <c r="B31" s="48" t="s">
        <v>243</v>
      </c>
      <c r="C31" s="49"/>
      <c r="D31" s="79" t="s">
        <v>11</v>
      </c>
      <c r="E31" s="7">
        <f>IF(VLOOKUP($B31,'S 3 H BRUT'!$B$6:$E$68,4,FALSE)="","",(VLOOKUP($B31,'S 3 H BRUT'!$B$6:$E$68,4,FALSE)))</f>
        <v>7</v>
      </c>
      <c r="F31" s="7">
        <f>IF(VLOOKUP($B31,'S 3 H NET'!$B$6:E$668,4,FALSE)="","",(VLOOKUP($B31,'S 3 H NET'!$B$6:$E$68,4,FALSE)))</f>
        <v>26</v>
      </c>
      <c r="G31" s="59">
        <f>IF(F31="","",SUM(E31:F31))</f>
        <v>33</v>
      </c>
      <c r="H31" s="7">
        <f>IF(VLOOKUP($B31,'S 3 H BRUT'!$B$6:$F$68,5,FALSE)="","",(VLOOKUP($B31,'S 3 H BRUT'!$B$6:$F$68,5,FALSE)))</f>
        <v>8</v>
      </c>
      <c r="I31" s="7">
        <f>IF(VLOOKUP($B31,'S 3 H NET'!$B$6:$F$68,5,FALSE)="","",(VLOOKUP($B31,'S 3 H NET'!$B$6:$F$68,5,FALSE)))</f>
        <v>27</v>
      </c>
      <c r="J31" s="59">
        <f>IF(I31="","",SUM(H31:I31))</f>
        <v>35</v>
      </c>
      <c r="K31" s="7">
        <f>IF(VLOOKUP($B31,'S 3 H BRUT'!$B$6:$G$68,6,FALSE)="","",(VLOOKUP($B31,'S 3 H BRUT'!$B$6:$G$68,6,FALSE)))</f>
        <v>9</v>
      </c>
      <c r="L31" s="7">
        <f>IF(VLOOKUP($B31,'S 3 H NET'!$B$6:$G$68,6,FALSE)="","",(VLOOKUP($B31,'S 3 H NET'!$B$6:$G$68,6,FALSE)))</f>
        <v>30</v>
      </c>
      <c r="M31" s="59">
        <f>IF(L31="","",SUM(K31:L31))</f>
        <v>39</v>
      </c>
      <c r="N31" s="7">
        <f>IF(VLOOKUP($B31,'S 3 H BRUT'!$B$6:$H$68,7,FALSE)="","",(VLOOKUP($B31,'S 3 H BRUT'!$B$6:$H$68,7,FALSE)))</f>
        <v>9</v>
      </c>
      <c r="O31" s="7">
        <f>IF(VLOOKUP($B31,'S 3 H NET'!$B$6:$H$68,7,FALSE)="","",(VLOOKUP($B31,'S 3 H NET'!$B$6:$H$68,7,FALSE)))</f>
        <v>32</v>
      </c>
      <c r="P31" s="59">
        <f>IF(O31="","",SUM(N31:O31))</f>
        <v>41</v>
      </c>
      <c r="Q31" s="7" t="str">
        <f>IF(VLOOKUP($B31,'S 3 H BRUT'!$B$6:$J$68,8,FALSE)="","",(VLOOKUP($B31,'S 3 H BRUT'!$B$6:$J$68,8,FALSE)))</f>
        <v/>
      </c>
      <c r="R31" s="7" t="str">
        <f>IF(VLOOKUP($B31,'S 3 H NET'!$B$6:$I$68,8,FALSE)="","",(VLOOKUP($B31,'S 3 H NET'!$B$6:$I$68,8,FALSE)))</f>
        <v/>
      </c>
      <c r="S31" s="59" t="str">
        <f>IF(R31="","",SUM(Q31:R31))</f>
        <v/>
      </c>
      <c r="T31" s="7">
        <f>IF(VLOOKUP($B31,'S 3 H BRUT'!$B$6:$J$68,9,FALSE)="","",(VLOOKUP($B31,'S 3 H BRUT'!$B$6:$J$68,9,FALSE)))</f>
        <v>3</v>
      </c>
      <c r="U31" s="7">
        <f>IF(VLOOKUP($B31,'S 3 H NET'!$B$6:$J$68,9,FALSE)="","",(VLOOKUP($B31,'S 3 H NET'!$B$6:$J$68,9,FALSE)))</f>
        <v>22</v>
      </c>
      <c r="V31" s="59">
        <f>IF(U31="","",SUM(T31:U31))</f>
        <v>25</v>
      </c>
      <c r="W31" s="7">
        <f>IF(VLOOKUP($B31,'S 3 H BRUT'!$B$6:$M$68,10,FALSE)="","",(VLOOKUP($B31,'S 3 H BRUT'!$B$6:$M$68,10,FALSE)))</f>
        <v>8</v>
      </c>
      <c r="X31" s="7">
        <f>IF(VLOOKUP($B31,'S 3 H NET'!$B$6:$K$68,10,FALSE)="","",(VLOOKUP($B31,'S 3 H NET'!$B$6:$K$68,10,FALSE)))</f>
        <v>29</v>
      </c>
      <c r="Y31" s="59">
        <f>IF(X31="","",SUM(W31:X31))</f>
        <v>37</v>
      </c>
      <c r="Z31" s="7">
        <f>IF(VLOOKUP($B31,'S 3 H BRUT'!$B$6:$L$68,11,FALSE)="","",(VLOOKUP($B31,'S 3 H BRUT'!$B$6:$L$68,11,FALSE)))</f>
        <v>9</v>
      </c>
      <c r="AA31" s="7">
        <f>IF(VLOOKUP($B31,'S 3 H NET'!$B$6:$L$68,11,FALSE)="","",(VLOOKUP($B31,'S 3 H NET'!$B$6:$L$68,11,FALSE)))</f>
        <v>27</v>
      </c>
      <c r="AB31" s="59">
        <f>IF(AA31="","",SUM(Z31:AA31))</f>
        <v>36</v>
      </c>
      <c r="AC31" s="7" t="str">
        <f>IF(VLOOKUP($B31,'S 3 H BRUT'!$B$6:$M$68,12,FALSE)="","",(VLOOKUP($B31,'S 3 H BRUT'!$B$6:$M$68,12,FALSE)))</f>
        <v/>
      </c>
      <c r="AD31" s="7" t="str">
        <f>IF(VLOOKUP($B31,'S 3 H NET'!$B$6:$M$68,12,FALSE)="","",(VLOOKUP($B31,'S 3 H NET'!$B$6:$M$68,12,FALSE)))</f>
        <v/>
      </c>
      <c r="AE31" s="59" t="str">
        <f>IF(AD31="","",SUM(AC31:AD31))</f>
        <v/>
      </c>
      <c r="AF31" s="7" t="str">
        <f>IF(VLOOKUP($B31,'S 3 H BRUT'!$B$6:$N$68,13,FALSE)="","",(VLOOKUP($B31,'S 3 H BRUT'!$B$6:$N$68,13,FALSE)))</f>
        <v/>
      </c>
      <c r="AG31" s="7" t="str">
        <f>IF(VLOOKUP($B31,'S 3 H NET'!$B$6:$N$68,13,FALSE)="","",(VLOOKUP($B31,'S 3 H NET'!$B$6:$N$68,13,FALSE)))</f>
        <v/>
      </c>
      <c r="AH31" s="59" t="str">
        <f>IF(AG31="","",SUM(AF31:AG31))</f>
        <v/>
      </c>
      <c r="AI31" s="59">
        <f>SUM(G31,J31,M31,P31,S31,V31,Y31,AB31,AE31,AH31)</f>
        <v>246</v>
      </c>
      <c r="AJ31" s="20">
        <f>+COUNT(G31,J31,M31,P31,S31,V31,Y31,AB31,AE31,AH31)</f>
        <v>7</v>
      </c>
      <c r="AK31" s="20">
        <f>IF(AJ31&lt;6,0,+SMALL(($G31,$J31,$M31,$P31,$S31,$V31,$Y31,$AB31,$AE31,$AH31),1))</f>
        <v>25</v>
      </c>
      <c r="AL31" s="20">
        <f>IF(AJ31&lt;7,0,+SMALL(($G31,$J31,$M31,$P31,$S31,$V31,$Y31,$AB31,$AE31,$AH31),2))</f>
        <v>33</v>
      </c>
      <c r="AM31" s="20">
        <f>IF(AJ31&lt;8,0,+SMALL(($G31,$J31,$M31,$P31,$S31,$V31,$Y31,$AB31,$AE31,$AH31),3))</f>
        <v>0</v>
      </c>
      <c r="AN31" s="20">
        <f>IF(AJ31&lt;9,0,+SMALL(($G31,$J31,$M31,$P31,$S31,$V31,$Y31,$AB31,$AE31,$AH31),4))</f>
        <v>0</v>
      </c>
      <c r="AO31" s="20">
        <f>AI31-AK31-AL31-AM31-AN31</f>
        <v>188</v>
      </c>
      <c r="AP31" s="20">
        <f>RANK(AO31,$AO$6:$AO$68,0)</f>
        <v>26</v>
      </c>
      <c r="AR31" s="22"/>
      <c r="AS31" s="22"/>
      <c r="AT31" s="22"/>
      <c r="AU31" s="13"/>
    </row>
    <row r="32" spans="1:47" s="11" customFormat="1">
      <c r="A32" s="3"/>
      <c r="B32" s="129" t="s">
        <v>198</v>
      </c>
      <c r="C32" s="36"/>
      <c r="D32" s="76" t="s">
        <v>16</v>
      </c>
      <c r="E32" s="7">
        <f>IF(VLOOKUP($B32,'S 3 H BRUT'!$B$6:$E$68,4,FALSE)="","",(VLOOKUP($B32,'S 3 H BRUT'!$B$6:$E$68,4,FALSE)))</f>
        <v>15</v>
      </c>
      <c r="F32" s="7">
        <f>IF(VLOOKUP($B32,'S 3 H NET'!$B$6:E$668,4,FALSE)="","",(VLOOKUP($B32,'S 3 H NET'!$B$6:$E$68,4,FALSE)))</f>
        <v>38</v>
      </c>
      <c r="G32" s="59">
        <f>IF(F32="","",SUM(E32:F32))</f>
        <v>53</v>
      </c>
      <c r="H32" s="7">
        <f>IF(VLOOKUP($B32,'S 3 H BRUT'!$B$6:$F$68,5,FALSE)="","",(VLOOKUP($B32,'S 3 H BRUT'!$B$6:$F$68,5,FALSE)))</f>
        <v>9</v>
      </c>
      <c r="I32" s="7">
        <f>IF(VLOOKUP($B32,'S 3 H NET'!$B$6:$F$68,5,FALSE)="","",(VLOOKUP($B32,'S 3 H NET'!$B$6:$F$68,5,FALSE)))</f>
        <v>35</v>
      </c>
      <c r="J32" s="59">
        <f>IF(I32="","",SUM(H32:I32))</f>
        <v>44</v>
      </c>
      <c r="K32" s="7">
        <f>IF(VLOOKUP($B32,'S 3 H BRUT'!$B$6:$G$68,6,FALSE)="","",(VLOOKUP($B32,'S 3 H BRUT'!$B$6:$G$68,6,FALSE)))</f>
        <v>11</v>
      </c>
      <c r="L32" s="7">
        <f>IF(VLOOKUP($B32,'S 3 H NET'!$B$6:$G$68,6,FALSE)="","",(VLOOKUP($B32,'S 3 H NET'!$B$6:$G$68,6,FALSE)))</f>
        <v>32</v>
      </c>
      <c r="M32" s="59">
        <f>IF(L32="","",SUM(K32:L32))</f>
        <v>43</v>
      </c>
      <c r="N32" s="7" t="str">
        <f>IF(VLOOKUP($B32,'S 3 H BRUT'!$B$6:$H$68,7,FALSE)="","",(VLOOKUP($B32,'S 3 H BRUT'!$B$6:$H$68,7,FALSE)))</f>
        <v/>
      </c>
      <c r="O32" s="7" t="str">
        <f>IF(VLOOKUP($B32,'S 3 H NET'!$B$6:$H$68,7,FALSE)="","",(VLOOKUP($B32,'S 3 H NET'!$B$6:$H$68,7,FALSE)))</f>
        <v/>
      </c>
      <c r="P32" s="59" t="str">
        <f>IF(O32="","",SUM(N32:O32))</f>
        <v/>
      </c>
      <c r="Q32" s="7" t="str">
        <f>IF(VLOOKUP($B32,'S 3 H BRUT'!$B$6:$J$68,8,FALSE)="","",(VLOOKUP($B32,'S 3 H BRUT'!$B$6:$J$68,8,FALSE)))</f>
        <v/>
      </c>
      <c r="R32" s="7" t="str">
        <f>IF(VLOOKUP($B32,'S 3 H NET'!$B$6:$I$68,8,FALSE)="","",(VLOOKUP($B32,'S 3 H NET'!$B$6:$I$68,8,FALSE)))</f>
        <v/>
      </c>
      <c r="S32" s="59" t="str">
        <f>IF(R32="","",SUM(Q32:R32))</f>
        <v/>
      </c>
      <c r="T32" s="7" t="str">
        <f>IF(VLOOKUP($B32,'S 3 H BRUT'!$B$6:$J$68,9,FALSE)="","",(VLOOKUP($B32,'S 3 H BRUT'!$B$6:$J$68,9,FALSE)))</f>
        <v/>
      </c>
      <c r="U32" s="7" t="str">
        <f>IF(VLOOKUP($B32,'S 3 H NET'!$B$6:$J$68,9,FALSE)="","",(VLOOKUP($B32,'S 3 H NET'!$B$6:$J$68,9,FALSE)))</f>
        <v/>
      </c>
      <c r="V32" s="59" t="str">
        <f>IF(U32="","",SUM(T32:U32))</f>
        <v/>
      </c>
      <c r="W32" s="7" t="str">
        <f>IF(VLOOKUP($B32,'S 3 H BRUT'!$B$6:$M$68,10,FALSE)="","",(VLOOKUP($B32,'S 3 H BRUT'!$B$6:$M$68,10,FALSE)))</f>
        <v/>
      </c>
      <c r="X32" s="7" t="str">
        <f>IF(VLOOKUP($B32,'S 3 H NET'!$B$6:$K$68,10,FALSE)="","",(VLOOKUP($B32,'S 3 H NET'!$B$6:$K$68,10,FALSE)))</f>
        <v/>
      </c>
      <c r="Y32" s="59" t="str">
        <f>IF(X32="","",SUM(W32:X32))</f>
        <v/>
      </c>
      <c r="Z32" s="7" t="str">
        <f>IF(VLOOKUP($B32,'S 3 H BRUT'!$B$6:$L$68,11,FALSE)="","",(VLOOKUP($B32,'S 3 H BRUT'!$B$6:$L$68,11,FALSE)))</f>
        <v/>
      </c>
      <c r="AA32" s="7" t="str">
        <f>IF(VLOOKUP($B32,'S 3 H NET'!$B$6:$L$68,11,FALSE)="","",(VLOOKUP($B32,'S 3 H NET'!$B$6:$L$68,11,FALSE)))</f>
        <v/>
      </c>
      <c r="AB32" s="59" t="str">
        <f>IF(AA32="","",SUM(Z32:AA32))</f>
        <v/>
      </c>
      <c r="AC32" s="7">
        <f>IF(VLOOKUP($B32,'S 3 H BRUT'!$B$6:$M$68,12,FALSE)="","",(VLOOKUP($B32,'S 3 H BRUT'!$B$6:$M$68,12,FALSE)))</f>
        <v>11</v>
      </c>
      <c r="AD32" s="7">
        <f>IF(VLOOKUP($B32,'S 3 H NET'!$B$6:$M$68,12,FALSE)="","",(VLOOKUP($B32,'S 3 H NET'!$B$6:$M$68,12,FALSE)))</f>
        <v>31</v>
      </c>
      <c r="AE32" s="59">
        <f>IF(AD32="","",SUM(AC32:AD32))</f>
        <v>42</v>
      </c>
      <c r="AF32" s="7" t="str">
        <f>IF(VLOOKUP($B32,'S 3 H BRUT'!$B$6:$N$68,13,FALSE)="","",(VLOOKUP($B32,'S 3 H BRUT'!$B$6:$N$68,13,FALSE)))</f>
        <v/>
      </c>
      <c r="AG32" s="7" t="str">
        <f>IF(VLOOKUP($B32,'S 3 H NET'!$B$6:$N$68,13,FALSE)="","",(VLOOKUP($B32,'S 3 H NET'!$B$6:$N$68,13,FALSE)))</f>
        <v/>
      </c>
      <c r="AH32" s="59" t="str">
        <f>IF(AG32="","",SUM(AF32:AG32))</f>
        <v/>
      </c>
      <c r="AI32" s="59">
        <f>SUM(G32,J32,M32,P32,S32,V32,Y32,AB32,AE32,AH32)</f>
        <v>182</v>
      </c>
      <c r="AJ32" s="20">
        <f>+COUNT(G32,J32,M32,P32,S32,V32,Y32,AB32,AE32,AH32)</f>
        <v>4</v>
      </c>
      <c r="AK32" s="20">
        <f>IF(AJ32&lt;6,0,+SMALL(($G32,$J32,$M32,$P32,$S32,$V32,$Y32,$AB32,$AE32,$AH32),1))</f>
        <v>0</v>
      </c>
      <c r="AL32" s="20">
        <f>IF(AJ32&lt;7,0,+SMALL(($G32,$J32,$M32,$P32,$S32,$V32,$Y32,$AB32,$AE32,$AH32),2))</f>
        <v>0</v>
      </c>
      <c r="AM32" s="20">
        <f>IF(AJ32&lt;8,0,+SMALL(($G32,$J32,$M32,$P32,$S32,$V32,$Y32,$AB32,$AE32,$AH32),3))</f>
        <v>0</v>
      </c>
      <c r="AN32" s="20">
        <f>IF(AJ32&lt;9,0,+SMALL(($G32,$J32,$M32,$P32,$S32,$V32,$Y32,$AB32,$AE32,$AH32),4))</f>
        <v>0</v>
      </c>
      <c r="AO32" s="20">
        <f>AI32-AK32-AL32-AM32-AN32</f>
        <v>182</v>
      </c>
      <c r="AP32" s="20">
        <f>RANK(AO32,$AO$6:$AO$68,0)</f>
        <v>27</v>
      </c>
      <c r="AR32" s="22"/>
      <c r="AS32" s="22"/>
      <c r="AT32" s="22"/>
      <c r="AU32" s="13"/>
    </row>
    <row r="33" spans="1:47" s="11" customFormat="1">
      <c r="A33" s="3"/>
      <c r="B33" s="129" t="s">
        <v>239</v>
      </c>
      <c r="C33" s="36"/>
      <c r="D33" s="119" t="s">
        <v>192</v>
      </c>
      <c r="E33" s="7">
        <f>IF(VLOOKUP($B33,'S 3 H BRUT'!$B$6:$E$68,4,FALSE)="","",(VLOOKUP($B33,'S 3 H BRUT'!$B$6:$E$68,4,FALSE)))</f>
        <v>10</v>
      </c>
      <c r="F33" s="7">
        <f>IF(VLOOKUP($B33,'S 3 H NET'!$B$6:E$668,4,FALSE)="","",(VLOOKUP($B33,'S 3 H NET'!$B$6:$E$68,4,FALSE)))</f>
        <v>24</v>
      </c>
      <c r="G33" s="59">
        <f>IF(F33="","",SUM(E33:F33))</f>
        <v>34</v>
      </c>
      <c r="H33" s="7" t="str">
        <f>IF(VLOOKUP($B33,'S 3 H BRUT'!$B$6:$F$68,5,FALSE)="","",(VLOOKUP($B33,'S 3 H BRUT'!$B$6:$F$68,5,FALSE)))</f>
        <v/>
      </c>
      <c r="I33" s="7" t="str">
        <f>IF(VLOOKUP($B33,'S 3 H NET'!$B$6:$F$68,5,FALSE)="","",(VLOOKUP($B33,'S 3 H NET'!$B$6:$F$68,5,FALSE)))</f>
        <v/>
      </c>
      <c r="J33" s="59" t="str">
        <f>IF(I33="","",SUM(H33:I33))</f>
        <v/>
      </c>
      <c r="K33" s="7">
        <f>IF(VLOOKUP($B33,'S 3 H BRUT'!$B$6:$G$68,6,FALSE)="","",(VLOOKUP($B33,'S 3 H BRUT'!$B$6:$G$68,6,FALSE)))</f>
        <v>9</v>
      </c>
      <c r="L33" s="7">
        <f>IF(VLOOKUP($B33,'S 3 H NET'!$B$6:$G$68,6,FALSE)="","",(VLOOKUP($B33,'S 3 H NET'!$B$6:$G$68,6,FALSE)))</f>
        <v>25</v>
      </c>
      <c r="M33" s="59">
        <f>IF(L33="","",SUM(K33:L33))</f>
        <v>34</v>
      </c>
      <c r="N33" s="7" t="str">
        <f>IF(VLOOKUP($B33,'S 3 H BRUT'!$B$6:$H$68,7,FALSE)="","",(VLOOKUP($B33,'S 3 H BRUT'!$B$6:$H$68,7,FALSE)))</f>
        <v/>
      </c>
      <c r="O33" s="7" t="str">
        <f>IF(VLOOKUP($B33,'S 3 H NET'!$B$6:$H$68,7,FALSE)="","",(VLOOKUP($B33,'S 3 H NET'!$B$6:$H$68,7,FALSE)))</f>
        <v/>
      </c>
      <c r="P33" s="59" t="str">
        <f>IF(O33="","",SUM(N33:O33))</f>
        <v/>
      </c>
      <c r="Q33" s="7" t="str">
        <f>IF(VLOOKUP($B33,'S 3 H BRUT'!$B$6:$J$68,8,FALSE)="","",(VLOOKUP($B33,'S 3 H BRUT'!$B$6:$J$68,8,FALSE)))</f>
        <v/>
      </c>
      <c r="R33" s="7" t="str">
        <f>IF(VLOOKUP($B33,'S 3 H NET'!$B$6:$I$68,8,FALSE)="","",(VLOOKUP($B33,'S 3 H NET'!$B$6:$I$68,8,FALSE)))</f>
        <v/>
      </c>
      <c r="S33" s="59" t="str">
        <f>IF(R33="","",SUM(Q33:R33))</f>
        <v/>
      </c>
      <c r="T33" s="7" t="str">
        <f>IF(VLOOKUP($B33,'S 3 H BRUT'!$B$6:$J$68,9,FALSE)="","",(VLOOKUP($B33,'S 3 H BRUT'!$B$6:$J$68,9,FALSE)))</f>
        <v/>
      </c>
      <c r="U33" s="7" t="str">
        <f>IF(VLOOKUP($B33,'S 3 H NET'!$B$6:$J$68,9,FALSE)="","",(VLOOKUP($B33,'S 3 H NET'!$B$6:$J$68,9,FALSE)))</f>
        <v/>
      </c>
      <c r="V33" s="59" t="str">
        <f>IF(U33="","",SUM(T33:U33))</f>
        <v/>
      </c>
      <c r="W33" s="7">
        <f>IF(VLOOKUP($B33,'S 3 H BRUT'!$B$6:$M$68,10,FALSE)="","",(VLOOKUP($B33,'S 3 H BRUT'!$B$6:$M$68,10,FALSE)))</f>
        <v>15</v>
      </c>
      <c r="X33" s="7">
        <f>IF(VLOOKUP($B33,'S 3 H NET'!$B$6:$K$68,10,FALSE)="","",(VLOOKUP($B33,'S 3 H NET'!$B$6:$K$68,10,FALSE)))</f>
        <v>40</v>
      </c>
      <c r="Y33" s="59">
        <f>IF(X33="","",SUM(W33:X33))</f>
        <v>55</v>
      </c>
      <c r="Z33" s="7" t="str">
        <f>IF(VLOOKUP($B33,'S 3 H BRUT'!$B$6:$L$68,11,FALSE)="","",(VLOOKUP($B33,'S 3 H BRUT'!$B$6:$L$68,11,FALSE)))</f>
        <v/>
      </c>
      <c r="AA33" s="7" t="str">
        <f>IF(VLOOKUP($B33,'S 3 H NET'!$B$6:$L$68,11,FALSE)="","",(VLOOKUP($B33,'S 3 H NET'!$B$6:$L$68,11,FALSE)))</f>
        <v/>
      </c>
      <c r="AB33" s="59" t="str">
        <f>IF(AA33="","",SUM(Z33:AA33))</f>
        <v/>
      </c>
      <c r="AC33" s="7">
        <f>IF(VLOOKUP($B33,'S 3 H BRUT'!$B$6:$M$68,12,FALSE)="","",(VLOOKUP($B33,'S 3 H BRUT'!$B$6:$M$68,12,FALSE)))</f>
        <v>15</v>
      </c>
      <c r="AD33" s="7">
        <f>IF(VLOOKUP($B33,'S 3 H NET'!$B$6:$M$68,12,FALSE)="","",(VLOOKUP($B33,'S 3 H NET'!$B$6:$M$68,12,FALSE)))</f>
        <v>34</v>
      </c>
      <c r="AE33" s="59">
        <f>IF(AD33="","",SUM(AC33:AD33))</f>
        <v>49</v>
      </c>
      <c r="AF33" s="7" t="str">
        <f>IF(VLOOKUP($B33,'S 3 H BRUT'!$B$6:$N$68,13,FALSE)="","",(VLOOKUP($B33,'S 3 H BRUT'!$B$6:$N$68,13,FALSE)))</f>
        <v/>
      </c>
      <c r="AG33" s="7" t="str">
        <f>IF(VLOOKUP($B33,'S 3 H NET'!$B$6:$N$68,13,FALSE)="","",(VLOOKUP($B33,'S 3 H NET'!$B$6:$N$68,13,FALSE)))</f>
        <v/>
      </c>
      <c r="AH33" s="59" t="str">
        <f>IF(AG33="","",SUM(AF33:AG33))</f>
        <v/>
      </c>
      <c r="AI33" s="59">
        <f>SUM(G33,J33,M33,P33,S33,V33,Y33,AB33,AE33,AH33)</f>
        <v>172</v>
      </c>
      <c r="AJ33" s="20">
        <f>+COUNT(G33,J33,M33,P33,S33,V33,Y33,AB33,AE33,AH33)</f>
        <v>4</v>
      </c>
      <c r="AK33" s="20">
        <f>IF(AJ33&lt;6,0,+SMALL(($G33,$J33,$M33,$P33,$S33,$V33,$Y33,$AB33,$AE33,$AH33),1))</f>
        <v>0</v>
      </c>
      <c r="AL33" s="20">
        <f>IF(AJ33&lt;7,0,+SMALL(($G33,$J33,$M33,$P33,$S33,$V33,$Y33,$AB33,$AE33,$AH33),2))</f>
        <v>0</v>
      </c>
      <c r="AM33" s="20">
        <f>IF(AJ33&lt;8,0,+SMALL(($G33,$J33,$M33,$P33,$S33,$V33,$Y33,$AB33,$AE33,$AH33),3))</f>
        <v>0</v>
      </c>
      <c r="AN33" s="20">
        <f>IF(AJ33&lt;9,0,+SMALL(($G33,$J33,$M33,$P33,$S33,$V33,$Y33,$AB33,$AE33,$AH33),4))</f>
        <v>0</v>
      </c>
      <c r="AO33" s="20">
        <f>AI33-AK33-AL33-AM33-AN33</f>
        <v>172</v>
      </c>
      <c r="AP33" s="20">
        <f>RANK(AO33,$AO$6:$AO$68,0)</f>
        <v>28</v>
      </c>
      <c r="AR33" s="22"/>
      <c r="AS33" s="22"/>
      <c r="AT33" s="22"/>
      <c r="AU33" s="13"/>
    </row>
    <row r="34" spans="1:47" s="11" customFormat="1">
      <c r="A34" s="3"/>
      <c r="B34" s="48" t="s">
        <v>67</v>
      </c>
      <c r="C34" s="49"/>
      <c r="D34" s="54" t="s">
        <v>48</v>
      </c>
      <c r="E34" s="7">
        <f>IF(VLOOKUP($B34,'S 3 H BRUT'!$B$6:$E$68,4,FALSE)="","",(VLOOKUP($B34,'S 3 H BRUT'!$B$6:$E$68,4,FALSE)))</f>
        <v>12</v>
      </c>
      <c r="F34" s="7">
        <f>IF(VLOOKUP($B34,'S 3 H NET'!$B$6:E$668,4,FALSE)="","",(VLOOKUP($B34,'S 3 H NET'!$B$6:$E$68,4,FALSE)))</f>
        <v>30</v>
      </c>
      <c r="G34" s="59">
        <f>IF(F34="","",SUM(E34:F34))</f>
        <v>42</v>
      </c>
      <c r="H34" s="7" t="str">
        <f>IF(VLOOKUP($B34,'S 3 H BRUT'!$B$6:$F$68,5,FALSE)="","",(VLOOKUP($B34,'S 3 H BRUT'!$B$6:$F$68,5,FALSE)))</f>
        <v/>
      </c>
      <c r="I34" s="7" t="str">
        <f>IF(VLOOKUP($B34,'S 3 H NET'!$B$6:$F$68,5,FALSE)="","",(VLOOKUP($B34,'S 3 H NET'!$B$6:$F$68,5,FALSE)))</f>
        <v/>
      </c>
      <c r="J34" s="59" t="str">
        <f>IF(I34="","",SUM(H34:I34))</f>
        <v/>
      </c>
      <c r="K34" s="7">
        <f>IF(VLOOKUP($B34,'S 3 H BRUT'!$B$6:$G$68,6,FALSE)="","",(VLOOKUP($B34,'S 3 H BRUT'!$B$6:$G$68,6,FALSE)))</f>
        <v>5</v>
      </c>
      <c r="L34" s="7">
        <f>IF(VLOOKUP($B34,'S 3 H NET'!$B$6:$G$68,6,FALSE)="","",(VLOOKUP($B34,'S 3 H NET'!$B$6:$G$68,6,FALSE)))</f>
        <v>24</v>
      </c>
      <c r="M34" s="59">
        <f>IF(L34="","",SUM(K34:L34))</f>
        <v>29</v>
      </c>
      <c r="N34" s="7">
        <f>IF(VLOOKUP($B34,'S 3 H BRUT'!$B$6:$H$68,7,FALSE)="","",(VLOOKUP($B34,'S 3 H BRUT'!$B$6:$H$68,7,FALSE)))</f>
        <v>8</v>
      </c>
      <c r="O34" s="7">
        <f>IF(VLOOKUP($B34,'S 3 H NET'!$B$6:$H$68,7,FALSE)="","",(VLOOKUP($B34,'S 3 H NET'!$B$6:$H$68,7,FALSE)))</f>
        <v>27</v>
      </c>
      <c r="P34" s="59">
        <f>IF(O34="","",SUM(N34:O34))</f>
        <v>35</v>
      </c>
      <c r="Q34" s="7" t="str">
        <f>IF(VLOOKUP($B34,'S 3 H BRUT'!$B$6:$J$68,8,FALSE)="","",(VLOOKUP($B34,'S 3 H BRUT'!$B$6:$J$68,8,FALSE)))</f>
        <v/>
      </c>
      <c r="R34" s="7" t="str">
        <f>IF(VLOOKUP($B34,'S 3 H NET'!$B$6:$I$68,8,FALSE)="","",(VLOOKUP($B34,'S 3 H NET'!$B$6:$I$68,8,FALSE)))</f>
        <v/>
      </c>
      <c r="S34" s="59" t="str">
        <f>IF(R34="","",SUM(Q34:R34))</f>
        <v/>
      </c>
      <c r="T34" s="7">
        <f>IF(VLOOKUP($B34,'S 3 H BRUT'!$B$6:$J$68,9,FALSE)="","",(VLOOKUP($B34,'S 3 H BRUT'!$B$6:$J$68,9,FALSE)))</f>
        <v>12</v>
      </c>
      <c r="U34" s="7">
        <f>IF(VLOOKUP($B34,'S 3 H NET'!$B$6:$J$68,9,FALSE)="","",(VLOOKUP($B34,'S 3 H NET'!$B$6:$J$68,9,FALSE)))</f>
        <v>39</v>
      </c>
      <c r="V34" s="59">
        <f>IF(U34="","",SUM(T34:U34))</f>
        <v>51</v>
      </c>
      <c r="W34" s="7" t="str">
        <f>IF(VLOOKUP($B34,'S 3 H BRUT'!$B$6:$M$68,10,FALSE)="","",(VLOOKUP($B34,'S 3 H BRUT'!$B$6:$M$68,10,FALSE)))</f>
        <v/>
      </c>
      <c r="X34" s="7" t="str">
        <f>IF(VLOOKUP($B34,'S 3 H NET'!$B$6:$K$68,10,FALSE)="","",(VLOOKUP($B34,'S 3 H NET'!$B$6:$K$68,10,FALSE)))</f>
        <v/>
      </c>
      <c r="Y34" s="59" t="str">
        <f>IF(X34="","",SUM(W34:X34))</f>
        <v/>
      </c>
      <c r="Z34" s="7" t="str">
        <f>IF(VLOOKUP($B34,'S 3 H BRUT'!$B$6:$L$68,11,FALSE)="","",(VLOOKUP($B34,'S 3 H BRUT'!$B$6:$L$68,11,FALSE)))</f>
        <v/>
      </c>
      <c r="AA34" s="7" t="str">
        <f>IF(VLOOKUP($B34,'S 3 H NET'!$B$6:$L$68,11,FALSE)="","",(VLOOKUP($B34,'S 3 H NET'!$B$6:$L$68,11,FALSE)))</f>
        <v/>
      </c>
      <c r="AB34" s="59" t="str">
        <f>IF(AA34="","",SUM(Z34:AA34))</f>
        <v/>
      </c>
      <c r="AC34" s="7" t="str">
        <f>IF(VLOOKUP($B34,'S 3 H BRUT'!$B$6:$M$68,12,FALSE)="","",(VLOOKUP($B34,'S 3 H BRUT'!$B$6:$M$68,12,FALSE)))</f>
        <v/>
      </c>
      <c r="AD34" s="7" t="str">
        <f>IF(VLOOKUP($B34,'S 3 H NET'!$B$6:$M$68,12,FALSE)="","",(VLOOKUP($B34,'S 3 H NET'!$B$6:$M$68,12,FALSE)))</f>
        <v/>
      </c>
      <c r="AE34" s="59" t="str">
        <f>IF(AD34="","",SUM(AC34:AD34))</f>
        <v/>
      </c>
      <c r="AF34" s="7" t="str">
        <f>IF(VLOOKUP($B34,'S 3 H BRUT'!$B$6:$N$68,13,FALSE)="","",(VLOOKUP($B34,'S 3 H BRUT'!$B$6:$N$68,13,FALSE)))</f>
        <v/>
      </c>
      <c r="AG34" s="7" t="str">
        <f>IF(VLOOKUP($B34,'S 3 H NET'!$B$6:$N$68,13,FALSE)="","",(VLOOKUP($B34,'S 3 H NET'!$B$6:$N$68,13,FALSE)))</f>
        <v/>
      </c>
      <c r="AH34" s="59" t="str">
        <f>IF(AG34="","",SUM(AF34:AG34))</f>
        <v/>
      </c>
      <c r="AI34" s="59">
        <f>SUM(G34,J34,M34,P34,S34,V34,Y34,AB34,AE34,AH34)</f>
        <v>157</v>
      </c>
      <c r="AJ34" s="20">
        <f>+COUNT(G34,J34,M34,P34,S34,V34,Y34,AB34,AE34,AH34)</f>
        <v>4</v>
      </c>
      <c r="AK34" s="20">
        <f>IF(AJ34&lt;6,0,+SMALL(($G34,$J34,$M34,$P34,$S34,$V34,$Y34,$AB34,$AE34,$AH34),1))</f>
        <v>0</v>
      </c>
      <c r="AL34" s="20">
        <f>IF(AJ34&lt;7,0,+SMALL(($G34,$J34,$M34,$P34,$S34,$V34,$Y34,$AB34,$AE34,$AH34),2))</f>
        <v>0</v>
      </c>
      <c r="AM34" s="20">
        <f>IF(AJ34&lt;8,0,+SMALL(($G34,$J34,$M34,$P34,$S34,$V34,$Y34,$AB34,$AE34,$AH34),3))</f>
        <v>0</v>
      </c>
      <c r="AN34" s="20">
        <f>IF(AJ34&lt;9,0,+SMALL(($G34,$J34,$M34,$P34,$S34,$V34,$Y34,$AB34,$AE34,$AH34),4))</f>
        <v>0</v>
      </c>
      <c r="AO34" s="20">
        <f>AI34-AK34-AL34-AM34-AN34</f>
        <v>157</v>
      </c>
      <c r="AP34" s="20">
        <f>RANK(AO34,$AO$6:$AO$68,0)</f>
        <v>29</v>
      </c>
      <c r="AR34" s="22"/>
      <c r="AS34" s="22"/>
      <c r="AT34" s="22"/>
      <c r="AU34" s="13"/>
    </row>
    <row r="35" spans="1:47" s="11" customFormat="1">
      <c r="A35" s="3"/>
      <c r="B35" s="48" t="s">
        <v>281</v>
      </c>
      <c r="C35" s="36"/>
      <c r="D35" s="86" t="s">
        <v>181</v>
      </c>
      <c r="E35" s="7">
        <f>IF(VLOOKUP($B35,'S 3 H BRUT'!$B$6:$E$68,4,FALSE)="","",(VLOOKUP($B35,'S 3 H BRUT'!$B$6:$E$68,4,FALSE)))</f>
        <v>5</v>
      </c>
      <c r="F35" s="7">
        <f>IF(VLOOKUP($B35,'S 3 H NET'!$B$6:E$668,4,FALSE)="","",(VLOOKUP($B35,'S 3 H NET'!$B$6:$E$68,4,FALSE)))</f>
        <v>24</v>
      </c>
      <c r="G35" s="59">
        <f>IF(F35="","",SUM(E35:F35))</f>
        <v>29</v>
      </c>
      <c r="H35" s="7">
        <f>IF(VLOOKUP($B35,'S 3 H BRUT'!$B$6:$F$68,5,FALSE)="","",(VLOOKUP($B35,'S 3 H BRUT'!$B$6:$F$68,5,FALSE)))</f>
        <v>3</v>
      </c>
      <c r="I35" s="7">
        <f>IF(VLOOKUP($B35,'S 3 H NET'!$B$6:$F$68,5,FALSE)="","",(VLOOKUP($B35,'S 3 H NET'!$B$6:$F$68,5,FALSE)))</f>
        <v>24</v>
      </c>
      <c r="J35" s="59">
        <f>IF(I35="","",SUM(H35:I35))</f>
        <v>27</v>
      </c>
      <c r="K35" s="7">
        <f>IF(VLOOKUP($B35,'S 3 H BRUT'!$B$6:$G$68,6,FALSE)="","",(VLOOKUP($B35,'S 3 H BRUT'!$B$6:$G$68,6,FALSE)))</f>
        <v>4</v>
      </c>
      <c r="L35" s="7">
        <f>IF(VLOOKUP($B35,'S 3 H NET'!$B$6:$G$68,6,FALSE)="","",(VLOOKUP($B35,'S 3 H NET'!$B$6:$G$68,6,FALSE)))</f>
        <v>15</v>
      </c>
      <c r="M35" s="59">
        <f>IF(L35="","",SUM(K35:L35))</f>
        <v>19</v>
      </c>
      <c r="N35" s="7">
        <f>IF(VLOOKUP($B35,'S 3 H BRUT'!$B$6:$H$68,7,FALSE)="","",(VLOOKUP($B35,'S 3 H BRUT'!$B$6:$H$68,7,FALSE)))</f>
        <v>2</v>
      </c>
      <c r="O35" s="7">
        <f>IF(VLOOKUP($B35,'S 3 H NET'!$B$6:$H$68,7,FALSE)="","",(VLOOKUP($B35,'S 3 H NET'!$B$6:$H$68,7,FALSE)))</f>
        <v>22</v>
      </c>
      <c r="P35" s="59">
        <f>IF(O35="","",SUM(N35:O35))</f>
        <v>24</v>
      </c>
      <c r="Q35" s="7" t="str">
        <f>IF(VLOOKUP($B35,'S 3 H BRUT'!$B$6:$J$68,8,FALSE)="","",(VLOOKUP($B35,'S 3 H BRUT'!$B$6:$J$68,8,FALSE)))</f>
        <v/>
      </c>
      <c r="R35" s="7" t="str">
        <f>IF(VLOOKUP($B35,'S 3 H NET'!$B$6:$I$68,8,FALSE)="","",(VLOOKUP($B35,'S 3 H NET'!$B$6:$I$68,8,FALSE)))</f>
        <v/>
      </c>
      <c r="S35" s="59" t="str">
        <f>IF(R35="","",SUM(Q35:R35))</f>
        <v/>
      </c>
      <c r="T35" s="7">
        <f>IF(VLOOKUP($B35,'S 3 H BRUT'!$B$6:$J$68,9,FALSE)="","",(VLOOKUP($B35,'S 3 H BRUT'!$B$6:$J$68,9,FALSE)))</f>
        <v>3</v>
      </c>
      <c r="U35" s="7">
        <f>IF(VLOOKUP($B35,'S 3 H NET'!$B$6:$J$68,9,FALSE)="","",(VLOOKUP($B35,'S 3 H NET'!$B$6:$J$68,9,FALSE)))</f>
        <v>23</v>
      </c>
      <c r="V35" s="59">
        <f>IF(U35="","",SUM(T35:U35))</f>
        <v>26</v>
      </c>
      <c r="W35" s="7">
        <f>IF(VLOOKUP($B35,'S 3 H BRUT'!$B$6:$M$68,10,FALSE)="","",(VLOOKUP($B35,'S 3 H BRUT'!$B$6:$M$68,10,FALSE)))</f>
        <v>3</v>
      </c>
      <c r="X35" s="7">
        <f>IF(VLOOKUP($B35,'S 3 H NET'!$B$6:$K$68,10,FALSE)="","",(VLOOKUP($B35,'S 3 H NET'!$B$6:$K$68,10,FALSE)))</f>
        <v>26</v>
      </c>
      <c r="Y35" s="59">
        <f>IF(X35="","",SUM(W35:X35))</f>
        <v>29</v>
      </c>
      <c r="Z35" s="7">
        <f>IF(VLOOKUP($B35,'S 3 H BRUT'!$B$6:$L$68,11,FALSE)="","",(VLOOKUP($B35,'S 3 H BRUT'!$B$6:$L$68,11,FALSE)))</f>
        <v>7</v>
      </c>
      <c r="AA35" s="7">
        <f>IF(VLOOKUP($B35,'S 3 H NET'!$B$6:$L$68,11,FALSE)="","",(VLOOKUP($B35,'S 3 H NET'!$B$6:$L$68,11,FALSE)))</f>
        <v>31</v>
      </c>
      <c r="AB35" s="59">
        <f>IF(AA35="","",SUM(Z35:AA35))</f>
        <v>38</v>
      </c>
      <c r="AC35" s="7">
        <f>IF(VLOOKUP($B35,'S 3 H BRUT'!$B$6:$M$68,12,FALSE)="","",(VLOOKUP($B35,'S 3 H BRUT'!$B$6:$M$68,12,FALSE)))</f>
        <v>5</v>
      </c>
      <c r="AD35" s="7">
        <f>IF(VLOOKUP($B35,'S 3 H NET'!$B$6:$M$68,12,FALSE)="","",(VLOOKUP($B35,'S 3 H NET'!$B$6:$M$68,12,FALSE)))</f>
        <v>24</v>
      </c>
      <c r="AE35" s="59">
        <f>IF(AD35="","",SUM(AC35:AD35))</f>
        <v>29</v>
      </c>
      <c r="AF35" s="7" t="str">
        <f>IF(VLOOKUP($B35,'S 3 H BRUT'!$B$6:$N$68,13,FALSE)="","",(VLOOKUP($B35,'S 3 H BRUT'!$B$6:$N$68,13,FALSE)))</f>
        <v/>
      </c>
      <c r="AG35" s="7" t="str">
        <f>IF(VLOOKUP($B35,'S 3 H NET'!$B$6:$N$68,13,FALSE)="","",(VLOOKUP($B35,'S 3 H NET'!$B$6:$N$68,13,FALSE)))</f>
        <v/>
      </c>
      <c r="AH35" s="59" t="str">
        <f>IF(AG35="","",SUM(AF35:AG35))</f>
        <v/>
      </c>
      <c r="AI35" s="59">
        <f>SUM(G35,J35,M35,P35,S35,V35,Y35,AB35,AE35,AH35)</f>
        <v>221</v>
      </c>
      <c r="AJ35" s="20">
        <f>+COUNT(G35,J35,M35,P35,S35,V35,Y35,AB35,AE35,AH35)</f>
        <v>8</v>
      </c>
      <c r="AK35" s="20">
        <f>IF(AJ35&lt;6,0,+SMALL(($G35,$J35,$M35,$P35,$S35,$V35,$Y35,$AB35,$AE35,$AH35),1))</f>
        <v>19</v>
      </c>
      <c r="AL35" s="20">
        <f>IF(AJ35&lt;7,0,+SMALL(($G35,$J35,$M35,$P35,$S35,$V35,$Y35,$AB35,$AE35,$AH35),2))</f>
        <v>24</v>
      </c>
      <c r="AM35" s="20">
        <f>IF(AJ35&lt;8,0,+SMALL(($G35,$J35,$M35,$P35,$S35,$V35,$Y35,$AB35,$AE35,$AH35),3))</f>
        <v>26</v>
      </c>
      <c r="AN35" s="20">
        <f>IF(AJ35&lt;9,0,+SMALL(($G35,$J35,$M35,$P35,$S35,$V35,$Y35,$AB35,$AE35,$AH35),4))</f>
        <v>0</v>
      </c>
      <c r="AO35" s="20">
        <f>AI35-AK35-AL35-AM35-AN35</f>
        <v>152</v>
      </c>
      <c r="AP35" s="20">
        <f>RANK(AO35,$AO$6:$AO$68,0)</f>
        <v>30</v>
      </c>
      <c r="AR35" s="22"/>
      <c r="AS35" s="22"/>
      <c r="AT35" s="22"/>
      <c r="AU35" s="13"/>
    </row>
    <row r="36" spans="1:47" s="11" customFormat="1">
      <c r="A36" s="3"/>
      <c r="B36" s="48" t="s">
        <v>98</v>
      </c>
      <c r="C36" s="36"/>
      <c r="D36" s="46" t="s">
        <v>22</v>
      </c>
      <c r="E36" s="7">
        <f>IF(VLOOKUP($B36,'S 3 H BRUT'!$B$6:$E$68,4,FALSE)="","",(VLOOKUP($B36,'S 3 H BRUT'!$B$6:$E$68,4,FALSE)))</f>
        <v>10</v>
      </c>
      <c r="F36" s="7">
        <f>IF(VLOOKUP($B36,'S 3 H NET'!$B$6:E$668,4,FALSE)="","",(VLOOKUP($B36,'S 3 H NET'!$B$6:$E$68,4,FALSE)))</f>
        <v>24</v>
      </c>
      <c r="G36" s="59">
        <f>IF(F36="","",SUM(E36:F36))</f>
        <v>34</v>
      </c>
      <c r="H36" s="7">
        <f>IF(VLOOKUP($B36,'S 3 H BRUT'!$B$6:$F$68,5,FALSE)="","",(VLOOKUP($B36,'S 3 H BRUT'!$B$6:$F$68,5,FALSE)))</f>
        <v>11</v>
      </c>
      <c r="I36" s="7">
        <f>IF(VLOOKUP($B36,'S 3 H NET'!$B$6:$F$68,5,FALSE)="","",(VLOOKUP($B36,'S 3 H NET'!$B$6:$F$68,5,FALSE)))</f>
        <v>26</v>
      </c>
      <c r="J36" s="59">
        <f>IF(I36="","",SUM(H36:I36))</f>
        <v>37</v>
      </c>
      <c r="K36" s="7">
        <f>IF(VLOOKUP($B36,'S 3 H BRUT'!$B$6:$G$68,6,FALSE)="","",(VLOOKUP($B36,'S 3 H BRUT'!$B$6:$G$68,6,FALSE)))</f>
        <v>9</v>
      </c>
      <c r="L36" s="7">
        <f>IF(VLOOKUP($B36,'S 3 H NET'!$B$6:$G$68,6,FALSE)="","",(VLOOKUP($B36,'S 3 H NET'!$B$6:$G$68,6,FALSE)))</f>
        <v>25</v>
      </c>
      <c r="M36" s="59">
        <f>IF(L36="","",SUM(K36:L36))</f>
        <v>34</v>
      </c>
      <c r="N36" s="7" t="str">
        <f>IF(VLOOKUP($B36,'S 3 H BRUT'!$B$6:$H$68,7,FALSE)="","",(VLOOKUP($B36,'S 3 H BRUT'!$B$6:$H$68,7,FALSE)))</f>
        <v/>
      </c>
      <c r="O36" s="7" t="str">
        <f>IF(VLOOKUP($B36,'S 3 H NET'!$B$6:$H$68,7,FALSE)="","",(VLOOKUP($B36,'S 3 H NET'!$B$6:$H$68,7,FALSE)))</f>
        <v/>
      </c>
      <c r="P36" s="59" t="str">
        <f>IF(O36="","",SUM(N36:O36))</f>
        <v/>
      </c>
      <c r="Q36" s="7">
        <f>IF(VLOOKUP($B36,'S 3 H BRUT'!$B$6:$J$68,8,FALSE)="","",(VLOOKUP($B36,'S 3 H BRUT'!$B$6:$J$68,8,FALSE)))</f>
        <v>14</v>
      </c>
      <c r="R36" s="7">
        <f>IF(VLOOKUP($B36,'S 3 H NET'!$B$6:$I$68,8,FALSE)="","",(VLOOKUP($B36,'S 3 H NET'!$B$6:$I$68,8,FALSE)))</f>
        <v>32</v>
      </c>
      <c r="S36" s="59">
        <f>IF(R36="","",SUM(Q36:R36))</f>
        <v>46</v>
      </c>
      <c r="T36" s="7" t="str">
        <f>IF(VLOOKUP($B36,'S 3 H BRUT'!$B$6:$J$68,9,FALSE)="","",(VLOOKUP($B36,'S 3 H BRUT'!$B$6:$J$68,9,FALSE)))</f>
        <v/>
      </c>
      <c r="U36" s="7" t="str">
        <f>IF(VLOOKUP($B36,'S 3 H NET'!$B$6:$J$68,9,FALSE)="","",(VLOOKUP($B36,'S 3 H NET'!$B$6:$J$68,9,FALSE)))</f>
        <v/>
      </c>
      <c r="V36" s="59" t="str">
        <f>IF(U36="","",SUM(T36:U36))</f>
        <v/>
      </c>
      <c r="W36" s="7" t="str">
        <f>IF(VLOOKUP($B36,'S 3 H BRUT'!$B$6:$M$68,10,FALSE)="","",(VLOOKUP($B36,'S 3 H BRUT'!$B$6:$M$68,10,FALSE)))</f>
        <v/>
      </c>
      <c r="X36" s="7" t="str">
        <f>IF(VLOOKUP($B36,'S 3 H NET'!$B$6:$K$68,10,FALSE)="","",(VLOOKUP($B36,'S 3 H NET'!$B$6:$K$68,10,FALSE)))</f>
        <v/>
      </c>
      <c r="Y36" s="59" t="str">
        <f>IF(X36="","",SUM(W36:X36))</f>
        <v/>
      </c>
      <c r="Z36" s="7" t="str">
        <f>IF(VLOOKUP($B36,'S 3 H BRUT'!$B$6:$L$68,11,FALSE)="","",(VLOOKUP($B36,'S 3 H BRUT'!$B$6:$L$68,11,FALSE)))</f>
        <v/>
      </c>
      <c r="AA36" s="7" t="str">
        <f>IF(VLOOKUP($B36,'S 3 H NET'!$B$6:$L$68,11,FALSE)="","",(VLOOKUP($B36,'S 3 H NET'!$B$6:$L$68,11,FALSE)))</f>
        <v/>
      </c>
      <c r="AB36" s="59" t="str">
        <f>IF(AA36="","",SUM(Z36:AA36))</f>
        <v/>
      </c>
      <c r="AC36" s="7" t="str">
        <f>IF(VLOOKUP($B36,'S 3 H BRUT'!$B$6:$M$68,12,FALSE)="","",(VLOOKUP($B36,'S 3 H BRUT'!$B$6:$M$68,12,FALSE)))</f>
        <v/>
      </c>
      <c r="AD36" s="7" t="str">
        <f>IF(VLOOKUP($B36,'S 3 H NET'!$B$6:$M$68,12,FALSE)="","",(VLOOKUP($B36,'S 3 H NET'!$B$6:$M$68,12,FALSE)))</f>
        <v/>
      </c>
      <c r="AE36" s="59" t="str">
        <f>IF(AD36="","",SUM(AC36:AD36))</f>
        <v/>
      </c>
      <c r="AF36" s="7" t="str">
        <f>IF(VLOOKUP($B36,'S 3 H BRUT'!$B$6:$N$68,13,FALSE)="","",(VLOOKUP($B36,'S 3 H BRUT'!$B$6:$N$68,13,FALSE)))</f>
        <v/>
      </c>
      <c r="AG36" s="7" t="str">
        <f>IF(VLOOKUP($B36,'S 3 H NET'!$B$6:$N$68,13,FALSE)="","",(VLOOKUP($B36,'S 3 H NET'!$B$6:$N$68,13,FALSE)))</f>
        <v/>
      </c>
      <c r="AH36" s="59" t="str">
        <f>IF(AG36="","",SUM(AF36:AG36))</f>
        <v/>
      </c>
      <c r="AI36" s="59">
        <f>SUM(G36,J36,M36,P36,S36,V36,Y36,AB36,AE36,AH36)</f>
        <v>151</v>
      </c>
      <c r="AJ36" s="20">
        <f>+COUNT(G36,J36,M36,P36,S36,V36,Y36,AB36,AE36,AH36)</f>
        <v>4</v>
      </c>
      <c r="AK36" s="20">
        <f>IF(AJ36&lt;6,0,+SMALL(($G36,$J36,$M36,$P36,$S36,$V36,$Y36,$AB36,$AE36,$AH36),1))</f>
        <v>0</v>
      </c>
      <c r="AL36" s="20">
        <f>IF(AJ36&lt;7,0,+SMALL(($G36,$J36,$M36,$P36,$S36,$V36,$Y36,$AB36,$AE36,$AH36),2))</f>
        <v>0</v>
      </c>
      <c r="AM36" s="20">
        <f>IF(AJ36&lt;8,0,+SMALL(($G36,$J36,$M36,$P36,$S36,$V36,$Y36,$AB36,$AE36,$AH36),3))</f>
        <v>0</v>
      </c>
      <c r="AN36" s="20">
        <f>IF(AJ36&lt;9,0,+SMALL(($G36,$J36,$M36,$P36,$S36,$V36,$Y36,$AB36,$AE36,$AH36),4))</f>
        <v>0</v>
      </c>
      <c r="AO36" s="20">
        <f>AI36-AK36-AL36-AM36-AN36</f>
        <v>151</v>
      </c>
      <c r="AP36" s="20">
        <f>RANK(AO36,$AO$6:$AO$68,0)</f>
        <v>31</v>
      </c>
      <c r="AR36" s="22"/>
      <c r="AS36" s="22"/>
      <c r="AT36" s="22"/>
      <c r="AU36" s="13"/>
    </row>
    <row r="37" spans="1:47" s="11" customFormat="1">
      <c r="A37" s="3"/>
      <c r="B37" s="48" t="s">
        <v>74</v>
      </c>
      <c r="C37" s="49"/>
      <c r="D37" s="78" t="s">
        <v>11</v>
      </c>
      <c r="E37" s="7" t="str">
        <f>IF(VLOOKUP($B37,'S 3 H BRUT'!$B$6:$E$68,4,FALSE)="","",(VLOOKUP($B37,'S 3 H BRUT'!$B$6:$E$68,4,FALSE)))</f>
        <v/>
      </c>
      <c r="F37" s="7" t="str">
        <f>IF(VLOOKUP($B37,'S 3 H NET'!$B$6:E$668,4,FALSE)="","",(VLOOKUP($B37,'S 3 H NET'!$B$6:$E$68,4,FALSE)))</f>
        <v/>
      </c>
      <c r="G37" s="59" t="str">
        <f>IF(F37="","",SUM(E37:F37))</f>
        <v/>
      </c>
      <c r="H37" s="7">
        <f>IF(VLOOKUP($B37,'S 3 H BRUT'!$B$6:$F$68,5,FALSE)="","",(VLOOKUP($B37,'S 3 H BRUT'!$B$6:$F$68,5,FALSE)))</f>
        <v>8</v>
      </c>
      <c r="I37" s="7">
        <f>IF(VLOOKUP($B37,'S 3 H NET'!$B$6:$F$68,5,FALSE)="","",(VLOOKUP($B37,'S 3 H NET'!$B$6:$F$68,5,FALSE)))</f>
        <v>36</v>
      </c>
      <c r="J37" s="59">
        <f>IF(I37="","",SUM(H37:I37))</f>
        <v>44</v>
      </c>
      <c r="K37" s="7">
        <f>IF(VLOOKUP($B37,'S 3 H BRUT'!$B$6:$G$68,6,FALSE)="","",(VLOOKUP($B37,'S 3 H BRUT'!$B$6:$G$68,6,FALSE)))</f>
        <v>6</v>
      </c>
      <c r="L37" s="7">
        <f>IF(VLOOKUP($B37,'S 3 H NET'!$B$6:$G$68,6,FALSE)="","",(VLOOKUP($B37,'S 3 H NET'!$B$6:$G$68,6,FALSE)))</f>
        <v>33</v>
      </c>
      <c r="M37" s="59">
        <f>IF(L37="","",SUM(K37:L37))</f>
        <v>39</v>
      </c>
      <c r="N37" s="7" t="str">
        <f>IF(VLOOKUP($B37,'S 3 H BRUT'!$B$6:$H$68,7,FALSE)="","",(VLOOKUP($B37,'S 3 H BRUT'!$B$6:$H$68,7,FALSE)))</f>
        <v/>
      </c>
      <c r="O37" s="7" t="str">
        <f>IF(VLOOKUP($B37,'S 3 H NET'!$B$6:$H$68,7,FALSE)="","",(VLOOKUP($B37,'S 3 H NET'!$B$6:$H$68,7,FALSE)))</f>
        <v/>
      </c>
      <c r="P37" s="59" t="str">
        <f>IF(O37="","",SUM(N37:O37))</f>
        <v/>
      </c>
      <c r="Q37" s="7">
        <f>IF(VLOOKUP($B37,'S 3 H BRUT'!$B$6:$J$68,8,FALSE)="","",(VLOOKUP($B37,'S 3 H BRUT'!$B$6:$J$68,8,FALSE)))</f>
        <v>6</v>
      </c>
      <c r="R37" s="7">
        <f>IF(VLOOKUP($B37,'S 3 H NET'!$B$6:$I$68,8,FALSE)="","",(VLOOKUP($B37,'S 3 H NET'!$B$6:$I$68,8,FALSE)))</f>
        <v>30</v>
      </c>
      <c r="S37" s="59">
        <f>IF(R37="","",SUM(Q37:R37))</f>
        <v>36</v>
      </c>
      <c r="T37" s="7" t="str">
        <f>IF(VLOOKUP($B37,'S 3 H BRUT'!$B$6:$J$68,9,FALSE)="","",(VLOOKUP($B37,'S 3 H BRUT'!$B$6:$J$68,9,FALSE)))</f>
        <v/>
      </c>
      <c r="U37" s="7" t="str">
        <f>IF(VLOOKUP($B37,'S 3 H NET'!$B$6:$J$68,9,FALSE)="","",(VLOOKUP($B37,'S 3 H NET'!$B$6:$J$68,9,FALSE)))</f>
        <v/>
      </c>
      <c r="V37" s="59" t="str">
        <f>IF(U37="","",SUM(T37:U37))</f>
        <v/>
      </c>
      <c r="W37" s="7" t="str">
        <f>IF(VLOOKUP($B37,'S 3 H BRUT'!$B$6:$M$68,10,FALSE)="","",(VLOOKUP($B37,'S 3 H BRUT'!$B$6:$M$68,10,FALSE)))</f>
        <v/>
      </c>
      <c r="X37" s="7" t="str">
        <f>IF(VLOOKUP($B37,'S 3 H NET'!$B$6:$K$68,10,FALSE)="","",(VLOOKUP($B37,'S 3 H NET'!$B$6:$K$68,10,FALSE)))</f>
        <v/>
      </c>
      <c r="Y37" s="59" t="str">
        <f>IF(X37="","",SUM(W37:X37))</f>
        <v/>
      </c>
      <c r="Z37" s="7" t="str">
        <f>IF(VLOOKUP($B37,'S 3 H BRUT'!$B$6:$L$68,11,FALSE)="","",(VLOOKUP($B37,'S 3 H BRUT'!$B$6:$L$68,11,FALSE)))</f>
        <v/>
      </c>
      <c r="AA37" s="7" t="str">
        <f>IF(VLOOKUP($B37,'S 3 H NET'!$B$6:$L$68,11,FALSE)="","",(VLOOKUP($B37,'S 3 H NET'!$B$6:$L$68,11,FALSE)))</f>
        <v/>
      </c>
      <c r="AB37" s="59" t="str">
        <f>IF(AA37="","",SUM(Z37:AA37))</f>
        <v/>
      </c>
      <c r="AC37" s="7">
        <f>IF(VLOOKUP($B37,'S 3 H BRUT'!$B$6:$M$68,12,FALSE)="","",(VLOOKUP($B37,'S 3 H BRUT'!$B$6:$M$68,12,FALSE)))</f>
        <v>5</v>
      </c>
      <c r="AD37" s="7">
        <f>IF(VLOOKUP($B37,'S 3 H NET'!$B$6:$M$68,12,FALSE)="","",(VLOOKUP($B37,'S 3 H NET'!$B$6:$M$68,12,FALSE)))</f>
        <v>25</v>
      </c>
      <c r="AE37" s="59">
        <f>IF(AD37="","",SUM(AC37:AD37))</f>
        <v>30</v>
      </c>
      <c r="AF37" s="7" t="str">
        <f>IF(VLOOKUP($B37,'S 3 H BRUT'!$B$6:$N$68,13,FALSE)="","",(VLOOKUP($B37,'S 3 H BRUT'!$B$6:$N$68,13,FALSE)))</f>
        <v/>
      </c>
      <c r="AG37" s="7" t="str">
        <f>IF(VLOOKUP($B37,'S 3 H NET'!$B$6:$N$68,13,FALSE)="","",(VLOOKUP($B37,'S 3 H NET'!$B$6:$N$68,13,FALSE)))</f>
        <v/>
      </c>
      <c r="AH37" s="59" t="str">
        <f>IF(AG37="","",SUM(AF37:AG37))</f>
        <v/>
      </c>
      <c r="AI37" s="59">
        <f>SUM(G37,J37,M37,P37,S37,V37,Y37,AB37,AE37,AH37)</f>
        <v>149</v>
      </c>
      <c r="AJ37" s="20">
        <f>+COUNT(G37,J37,M37,P37,S37,V37,Y37,AB37,AE37,AH37)</f>
        <v>4</v>
      </c>
      <c r="AK37" s="20">
        <f>IF(AJ37&lt;6,0,+SMALL(($G37,$J37,$M37,$P37,$S37,$V37,$Y37,$AB37,$AE37,$AH37),1))</f>
        <v>0</v>
      </c>
      <c r="AL37" s="20">
        <f>IF(AJ37&lt;7,0,+SMALL(($G37,$J37,$M37,$P37,$S37,$V37,$Y37,$AB37,$AE37,$AH37),2))</f>
        <v>0</v>
      </c>
      <c r="AM37" s="20">
        <f>IF(AJ37&lt;8,0,+SMALL(($G37,$J37,$M37,$P37,$S37,$V37,$Y37,$AB37,$AE37,$AH37),3))</f>
        <v>0</v>
      </c>
      <c r="AN37" s="20">
        <f>IF(AJ37&lt;9,0,+SMALL(($G37,$J37,$M37,$P37,$S37,$V37,$Y37,$AB37,$AE37,$AH37),4))</f>
        <v>0</v>
      </c>
      <c r="AO37" s="20">
        <f>AI37-AK37-AL37-AM37-AN37</f>
        <v>149</v>
      </c>
      <c r="AP37" s="20">
        <f>RANK(AO37,$AO$6:$AO$68,0)</f>
        <v>32</v>
      </c>
      <c r="AR37" s="22"/>
      <c r="AS37" s="22"/>
      <c r="AT37" s="22"/>
      <c r="AU37" s="13"/>
    </row>
    <row r="38" spans="1:47" s="11" customFormat="1">
      <c r="A38" s="3"/>
      <c r="B38" s="129" t="s">
        <v>258</v>
      </c>
      <c r="C38" s="36"/>
      <c r="D38" s="45" t="s">
        <v>8</v>
      </c>
      <c r="E38" s="7">
        <f>IF(VLOOKUP($B38,'S 3 H BRUT'!$B$6:$E$68,4,FALSE)="","",(VLOOKUP($B38,'S 3 H BRUT'!$B$6:$E$68,4,FALSE)))</f>
        <v>13</v>
      </c>
      <c r="F38" s="7">
        <f>IF(VLOOKUP($B38,'S 3 H NET'!$B$6:E$668,4,FALSE)="","",(VLOOKUP($B38,'S 3 H NET'!$B$6:$E$68,4,FALSE)))</f>
        <v>25</v>
      </c>
      <c r="G38" s="59">
        <f>IF(F38="","",SUM(E38:F38))</f>
        <v>38</v>
      </c>
      <c r="H38" s="7" t="str">
        <f>IF(VLOOKUP($B38,'S 3 H BRUT'!$B$6:$F$68,5,FALSE)="","",(VLOOKUP($B38,'S 3 H BRUT'!$B$6:$F$68,5,FALSE)))</f>
        <v/>
      </c>
      <c r="I38" s="7" t="str">
        <f>IF(VLOOKUP($B38,'S 3 H NET'!$B$6:$F$68,5,FALSE)="","",(VLOOKUP($B38,'S 3 H NET'!$B$6:$F$68,5,FALSE)))</f>
        <v/>
      </c>
      <c r="J38" s="59" t="str">
        <f>IF(I38="","",SUM(H38:I38))</f>
        <v/>
      </c>
      <c r="K38" s="7" t="str">
        <f>IF(VLOOKUP($B38,'S 3 H BRUT'!$B$6:$G$68,6,FALSE)="","",(VLOOKUP($B38,'S 3 H BRUT'!$B$6:$G$68,6,FALSE)))</f>
        <v/>
      </c>
      <c r="L38" s="7" t="str">
        <f>IF(VLOOKUP($B38,'S 3 H NET'!$B$6:$G$68,6,FALSE)="","",(VLOOKUP($B38,'S 3 H NET'!$B$6:$G$68,6,FALSE)))</f>
        <v/>
      </c>
      <c r="M38" s="59" t="str">
        <f>IF(L38="","",SUM(K38:L38))</f>
        <v/>
      </c>
      <c r="N38" s="7">
        <f>IF(VLOOKUP($B38,'S 3 H BRUT'!$B$6:$H$68,7,FALSE)="","",(VLOOKUP($B38,'S 3 H BRUT'!$B$6:$H$68,7,FALSE)))</f>
        <v>5</v>
      </c>
      <c r="O38" s="7">
        <f>IF(VLOOKUP($B38,'S 3 H NET'!$B$6:$H$68,7,FALSE)="","",(VLOOKUP($B38,'S 3 H NET'!$B$6:$H$68,7,FALSE)))</f>
        <v>19</v>
      </c>
      <c r="P38" s="59">
        <f>IF(O38="","",SUM(N38:O38))</f>
        <v>24</v>
      </c>
      <c r="Q38" s="7" t="str">
        <f>IF(VLOOKUP($B38,'S 3 H BRUT'!$B$6:$J$68,8,FALSE)="","",(VLOOKUP($B38,'S 3 H BRUT'!$B$6:$J$68,8,FALSE)))</f>
        <v/>
      </c>
      <c r="R38" s="7" t="str">
        <f>IF(VLOOKUP($B38,'S 3 H NET'!$B$6:$I$68,8,FALSE)="","",(VLOOKUP($B38,'S 3 H NET'!$B$6:$I$68,8,FALSE)))</f>
        <v/>
      </c>
      <c r="S38" s="59" t="str">
        <f>IF(R38="","",SUM(Q38:R38))</f>
        <v/>
      </c>
      <c r="T38" s="7" t="str">
        <f>IF(VLOOKUP($B38,'S 3 H BRUT'!$B$6:$J$68,9,FALSE)="","",(VLOOKUP($B38,'S 3 H BRUT'!$B$6:$J$68,9,FALSE)))</f>
        <v/>
      </c>
      <c r="U38" s="7" t="str">
        <f>IF(VLOOKUP($B38,'S 3 H NET'!$B$6:$J$68,9,FALSE)="","",(VLOOKUP($B38,'S 3 H NET'!$B$6:$J$68,9,FALSE)))</f>
        <v/>
      </c>
      <c r="V38" s="59" t="str">
        <f>IF(U38="","",SUM(T38:U38))</f>
        <v/>
      </c>
      <c r="W38" s="7">
        <f>IF(VLOOKUP($B38,'S 3 H BRUT'!$B$6:$M$68,10,FALSE)="","",(VLOOKUP($B38,'S 3 H BRUT'!$B$6:$M$68,10,FALSE)))</f>
        <v>12</v>
      </c>
      <c r="X38" s="7">
        <f>IF(VLOOKUP($B38,'S 3 H NET'!$B$6:$K$68,10,FALSE)="","",(VLOOKUP($B38,'S 3 H NET'!$B$6:$K$68,10,FALSE)))</f>
        <v>28</v>
      </c>
      <c r="Y38" s="59">
        <f>IF(X38="","",SUM(W38:X38))</f>
        <v>40</v>
      </c>
      <c r="Z38" s="7">
        <f>IF(VLOOKUP($B38,'S 3 H BRUT'!$B$6:$L$68,11,FALSE)="","",(VLOOKUP($B38,'S 3 H BRUT'!$B$6:$L$68,11,FALSE)))</f>
        <v>14</v>
      </c>
      <c r="AA38" s="7">
        <f>IF(VLOOKUP($B38,'S 3 H NET'!$B$6:$L$68,11,FALSE)="","",(VLOOKUP($B38,'S 3 H NET'!$B$6:$L$68,11,FALSE)))</f>
        <v>32</v>
      </c>
      <c r="AB38" s="59">
        <f>IF(AA38="","",SUM(Z38:AA38))</f>
        <v>46</v>
      </c>
      <c r="AC38" s="7" t="str">
        <f>IF(VLOOKUP($B38,'S 3 H BRUT'!$B$6:$M$68,12,FALSE)="","",(VLOOKUP($B38,'S 3 H BRUT'!$B$6:$M$68,12,FALSE)))</f>
        <v/>
      </c>
      <c r="AD38" s="7" t="str">
        <f>IF(VLOOKUP($B38,'S 3 H NET'!$B$6:$M$68,12,FALSE)="","",(VLOOKUP($B38,'S 3 H NET'!$B$6:$M$68,12,FALSE)))</f>
        <v/>
      </c>
      <c r="AE38" s="59" t="str">
        <f>IF(AD38="","",SUM(AC38:AD38))</f>
        <v/>
      </c>
      <c r="AF38" s="7" t="str">
        <f>IF(VLOOKUP($B38,'S 3 H BRUT'!$B$6:$N$68,13,FALSE)="","",(VLOOKUP($B38,'S 3 H BRUT'!$B$6:$N$68,13,FALSE)))</f>
        <v/>
      </c>
      <c r="AG38" s="7" t="str">
        <f>IF(VLOOKUP($B38,'S 3 H NET'!$B$6:$N$68,13,FALSE)="","",(VLOOKUP($B38,'S 3 H NET'!$B$6:$N$68,13,FALSE)))</f>
        <v/>
      </c>
      <c r="AH38" s="59" t="str">
        <f>IF(AG38="","",SUM(AF38:AG38))</f>
        <v/>
      </c>
      <c r="AI38" s="59">
        <f>SUM(G38,J38,M38,P38,S38,V38,Y38,AB38,AE38,AH38)</f>
        <v>148</v>
      </c>
      <c r="AJ38" s="20">
        <f>+COUNT(G38,J38,M38,P38,S38,V38,Y38,AB38,AE38,AH38)</f>
        <v>4</v>
      </c>
      <c r="AK38" s="20">
        <f>IF(AJ38&lt;6,0,+SMALL(($G38,$J38,$M38,$P38,$S38,$V38,$Y38,$AB38,$AE38,$AH38),1))</f>
        <v>0</v>
      </c>
      <c r="AL38" s="20">
        <f>IF(AJ38&lt;7,0,+SMALL(($G38,$J38,$M38,$P38,$S38,$V38,$Y38,$AB38,$AE38,$AH38),2))</f>
        <v>0</v>
      </c>
      <c r="AM38" s="20">
        <f>IF(AJ38&lt;8,0,+SMALL(($G38,$J38,$M38,$P38,$S38,$V38,$Y38,$AB38,$AE38,$AH38),3))</f>
        <v>0</v>
      </c>
      <c r="AN38" s="20">
        <f>IF(AJ38&lt;9,0,+SMALL(($G38,$J38,$M38,$P38,$S38,$V38,$Y38,$AB38,$AE38,$AH38),4))</f>
        <v>0</v>
      </c>
      <c r="AO38" s="20">
        <f>AI38-AK38-AL38-AM38-AN38</f>
        <v>148</v>
      </c>
      <c r="AP38" s="20">
        <f>RANK(AO38,$AO$6:$AO$68,0)</f>
        <v>33</v>
      </c>
      <c r="AR38" s="22"/>
      <c r="AS38" s="22"/>
      <c r="AT38" s="22"/>
      <c r="AU38" s="13"/>
    </row>
    <row r="39" spans="1:47" s="11" customFormat="1">
      <c r="A39" s="3"/>
      <c r="B39" s="129" t="s">
        <v>241</v>
      </c>
      <c r="C39" s="36"/>
      <c r="D39" s="119" t="s">
        <v>192</v>
      </c>
      <c r="E39" s="7">
        <f>IF(VLOOKUP($B39,'S 3 H BRUT'!$B$6:$E$68,4,FALSE)="","",(VLOOKUP($B39,'S 3 H BRUT'!$B$6:$E$68,4,FALSE)))</f>
        <v>4</v>
      </c>
      <c r="F39" s="7">
        <f>IF(VLOOKUP($B39,'S 3 H NET'!$B$6:E$668,4,FALSE)="","",(VLOOKUP($B39,'S 3 H NET'!$B$6:$E$68,4,FALSE)))</f>
        <v>20</v>
      </c>
      <c r="G39" s="59">
        <f>IF(F39="","",SUM(E39:F39))</f>
        <v>24</v>
      </c>
      <c r="H39" s="7" t="str">
        <f>IF(VLOOKUP($B39,'S 3 H BRUT'!$B$6:$F$68,5,FALSE)="","",(VLOOKUP($B39,'S 3 H BRUT'!$B$6:$F$68,5,FALSE)))</f>
        <v/>
      </c>
      <c r="I39" s="7" t="str">
        <f>IF(VLOOKUP($B39,'S 3 H NET'!$B$6:$F$68,5,FALSE)="","",(VLOOKUP($B39,'S 3 H NET'!$B$6:$F$68,5,FALSE)))</f>
        <v/>
      </c>
      <c r="J39" s="59" t="str">
        <f>IF(I39="","",SUM(H39:I39))</f>
        <v/>
      </c>
      <c r="K39" s="7">
        <f>IF(VLOOKUP($B39,'S 3 H BRUT'!$B$6:$G$68,6,FALSE)="","",(VLOOKUP($B39,'S 3 H BRUT'!$B$6:$G$68,6,FALSE)))</f>
        <v>5</v>
      </c>
      <c r="L39" s="7">
        <f>IF(VLOOKUP($B39,'S 3 H NET'!$B$6:$G$68,6,FALSE)="","",(VLOOKUP($B39,'S 3 H NET'!$B$6:$G$68,6,FALSE)))</f>
        <v>21</v>
      </c>
      <c r="M39" s="59">
        <f>IF(L39="","",SUM(K39:L39))</f>
        <v>26</v>
      </c>
      <c r="N39" s="7">
        <f>IF(VLOOKUP($B39,'S 3 H BRUT'!$B$6:$H$68,7,FALSE)="","",(VLOOKUP($B39,'S 3 H BRUT'!$B$6:$H$68,7,FALSE)))</f>
        <v>1</v>
      </c>
      <c r="O39" s="7">
        <f>IF(VLOOKUP($B39,'S 3 H NET'!$B$6:$H$68,7,FALSE)="","",(VLOOKUP($B39,'S 3 H NET'!$B$6:$H$68,7,FALSE)))</f>
        <v>16</v>
      </c>
      <c r="P39" s="59">
        <f>IF(O39="","",SUM(N39:O39))</f>
        <v>17</v>
      </c>
      <c r="Q39" s="7">
        <f>IF(VLOOKUP($B39,'S 3 H BRUT'!$B$6:$J$68,8,FALSE)="","",(VLOOKUP($B39,'S 3 H BRUT'!$B$6:$J$68,8,FALSE)))</f>
        <v>11</v>
      </c>
      <c r="R39" s="7">
        <f>IF(VLOOKUP($B39,'S 3 H NET'!$B$6:$I$68,8,FALSE)="","",(VLOOKUP($B39,'S 3 H NET'!$B$6:$I$68,8,FALSE)))</f>
        <v>35</v>
      </c>
      <c r="S39" s="59">
        <f>IF(R39="","",SUM(Q39:R39))</f>
        <v>46</v>
      </c>
      <c r="T39" s="7">
        <f>IF(VLOOKUP($B39,'S 3 H BRUT'!$B$6:$J$68,9,FALSE)="","",(VLOOKUP($B39,'S 3 H BRUT'!$B$6:$J$68,9,FALSE)))</f>
        <v>5</v>
      </c>
      <c r="U39" s="7">
        <f>IF(VLOOKUP($B39,'S 3 H NET'!$B$6:$J$68,9,FALSE)="","",(VLOOKUP($B39,'S 3 H NET'!$B$6:$J$68,9,FALSE)))</f>
        <v>22</v>
      </c>
      <c r="V39" s="59">
        <f>IF(U39="","",SUM(T39:U39))</f>
        <v>27</v>
      </c>
      <c r="W39" s="7" t="str">
        <f>IF(VLOOKUP($B39,'S 3 H BRUT'!$B$6:$M$68,10,FALSE)="","",(VLOOKUP($B39,'S 3 H BRUT'!$B$6:$M$68,10,FALSE)))</f>
        <v/>
      </c>
      <c r="X39" s="7" t="str">
        <f>IF(VLOOKUP($B39,'S 3 H NET'!$B$6:$K$68,10,FALSE)="","",(VLOOKUP($B39,'S 3 H NET'!$B$6:$K$68,10,FALSE)))</f>
        <v/>
      </c>
      <c r="Y39" s="59" t="str">
        <f>IF(X39="","",SUM(W39:X39))</f>
        <v/>
      </c>
      <c r="Z39" s="7" t="str">
        <f>IF(VLOOKUP($B39,'S 3 H BRUT'!$B$6:$L$68,11,FALSE)="","",(VLOOKUP($B39,'S 3 H BRUT'!$B$6:$L$68,11,FALSE)))</f>
        <v/>
      </c>
      <c r="AA39" s="7" t="str">
        <f>IF(VLOOKUP($B39,'S 3 H NET'!$B$6:$L$68,11,FALSE)="","",(VLOOKUP($B39,'S 3 H NET'!$B$6:$L$68,11,FALSE)))</f>
        <v/>
      </c>
      <c r="AB39" s="59" t="str">
        <f>IF(AA39="","",SUM(Z39:AA39))</f>
        <v/>
      </c>
      <c r="AC39" s="7" t="str">
        <f>IF(VLOOKUP($B39,'S 3 H BRUT'!$B$6:$M$68,12,FALSE)="","",(VLOOKUP($B39,'S 3 H BRUT'!$B$6:$M$68,12,FALSE)))</f>
        <v/>
      </c>
      <c r="AD39" s="7" t="str">
        <f>IF(VLOOKUP($B39,'S 3 H NET'!$B$6:$M$68,12,FALSE)="","",(VLOOKUP($B39,'S 3 H NET'!$B$6:$M$68,12,FALSE)))</f>
        <v/>
      </c>
      <c r="AE39" s="59" t="str">
        <f>IF(AD39="","",SUM(AC39:AD39))</f>
        <v/>
      </c>
      <c r="AF39" s="7" t="str">
        <f>IF(VLOOKUP($B39,'S 3 H BRUT'!$B$6:$N$68,13,FALSE)="","",(VLOOKUP($B39,'S 3 H BRUT'!$B$6:$N$68,13,FALSE)))</f>
        <v/>
      </c>
      <c r="AG39" s="7" t="str">
        <f>IF(VLOOKUP($B39,'S 3 H NET'!$B$6:$N$68,13,FALSE)="","",(VLOOKUP($B39,'S 3 H NET'!$B$6:$N$68,13,FALSE)))</f>
        <v/>
      </c>
      <c r="AH39" s="59" t="str">
        <f>IF(AG39="","",SUM(AF39:AG39))</f>
        <v/>
      </c>
      <c r="AI39" s="59">
        <f>SUM(G39,J39,M39,P39,S39,V39,Y39,AB39,AE39,AH39)</f>
        <v>140</v>
      </c>
      <c r="AJ39" s="20">
        <f>+COUNT(G39,J39,M39,P39,S39,V39,Y39,AB39,AE39,AH39)</f>
        <v>5</v>
      </c>
      <c r="AK39" s="20">
        <f>IF(AJ39&lt;6,0,+SMALL(($G39,$J39,$M39,$P39,$S39,$V39,$Y39,$AB39,$AE39,$AH39),1))</f>
        <v>0</v>
      </c>
      <c r="AL39" s="20">
        <f>IF(AJ39&lt;7,0,+SMALL(($G39,$J39,$M39,$P39,$S39,$V39,$Y39,$AB39,$AE39,$AH39),2))</f>
        <v>0</v>
      </c>
      <c r="AM39" s="20">
        <f>IF(AJ39&lt;8,0,+SMALL(($G39,$J39,$M39,$P39,$S39,$V39,$Y39,$AB39,$AE39,$AH39),3))</f>
        <v>0</v>
      </c>
      <c r="AN39" s="20">
        <f>IF(AJ39&lt;9,0,+SMALL(($G39,$J39,$M39,$P39,$S39,$V39,$Y39,$AB39,$AE39,$AH39),4))</f>
        <v>0</v>
      </c>
      <c r="AO39" s="20">
        <f>AI39-AK39-AL39-AM39-AN39</f>
        <v>140</v>
      </c>
      <c r="AP39" s="20">
        <f>RANK(AO39,$AO$6:$AO$68,0)</f>
        <v>34</v>
      </c>
      <c r="AR39" s="22"/>
      <c r="AS39" s="22"/>
      <c r="AT39" s="22"/>
      <c r="AU39" s="13"/>
    </row>
    <row r="40" spans="1:47">
      <c r="B40" s="48" t="s">
        <v>302</v>
      </c>
      <c r="C40" s="36"/>
      <c r="D40" s="86" t="s">
        <v>181</v>
      </c>
      <c r="E40" s="7" t="str">
        <f>IF(VLOOKUP($B40,'S 3 H BRUT'!$B$6:$E$68,4,FALSE)="","",(VLOOKUP($B40,'S 3 H BRUT'!$B$6:$E$68,4,FALSE)))</f>
        <v/>
      </c>
      <c r="F40" s="7" t="str">
        <f>IF(VLOOKUP($B40,'S 3 H NET'!$B$6:E$668,4,FALSE)="","",(VLOOKUP($B40,'S 3 H NET'!$B$6:$E$68,4,FALSE)))</f>
        <v/>
      </c>
      <c r="G40" s="59" t="str">
        <f>IF(F40="","",SUM(E40:F40))</f>
        <v/>
      </c>
      <c r="H40" s="7" t="str">
        <f>IF(VLOOKUP($B40,'S 3 H BRUT'!$B$6:$F$68,5,FALSE)="","",(VLOOKUP($B40,'S 3 H BRUT'!$B$6:$F$68,5,FALSE)))</f>
        <v/>
      </c>
      <c r="I40" s="7" t="str">
        <f>IF(VLOOKUP($B40,'S 3 H NET'!$B$6:$F$68,5,FALSE)="","",(VLOOKUP($B40,'S 3 H NET'!$B$6:$F$68,5,FALSE)))</f>
        <v/>
      </c>
      <c r="J40" s="59" t="str">
        <f>IF(I40="","",SUM(H40:I40))</f>
        <v/>
      </c>
      <c r="K40" s="7">
        <f>IF(VLOOKUP($B40,'S 3 H BRUT'!$B$6:$G$68,6,FALSE)="","",(VLOOKUP($B40,'S 3 H BRUT'!$B$6:$G$68,6,FALSE)))</f>
        <v>6</v>
      </c>
      <c r="L40" s="7">
        <f>IF(VLOOKUP($B40,'S 3 H NET'!$B$6:$G$68,6,FALSE)="","",(VLOOKUP($B40,'S 3 H NET'!$B$6:$G$68,6,FALSE)))</f>
        <v>22</v>
      </c>
      <c r="M40" s="59">
        <f>IF(L40="","",SUM(K40:L40))</f>
        <v>28</v>
      </c>
      <c r="N40" s="7">
        <f>IF(VLOOKUP($B40,'S 3 H BRUT'!$B$6:$H$68,7,FALSE)="","",(VLOOKUP($B40,'S 3 H BRUT'!$B$6:$H$68,7,FALSE)))</f>
        <v>17</v>
      </c>
      <c r="O40" s="7">
        <f>IF(VLOOKUP($B40,'S 3 H NET'!$B$6:$H$68,7,FALSE)="","",(VLOOKUP($B40,'S 3 H NET'!$B$6:$H$68,7,FALSE)))</f>
        <v>36</v>
      </c>
      <c r="P40" s="59">
        <f>IF(O40="","",SUM(N40:O40))</f>
        <v>53</v>
      </c>
      <c r="Q40" s="7" t="str">
        <f>IF(VLOOKUP($B40,'S 3 H BRUT'!$B$6:$J$68,8,FALSE)="","",(VLOOKUP($B40,'S 3 H BRUT'!$B$6:$J$68,8,FALSE)))</f>
        <v/>
      </c>
      <c r="R40" s="7" t="str">
        <f>IF(VLOOKUP($B40,'S 3 H NET'!$B$6:$I$68,8,FALSE)="","",(VLOOKUP($B40,'S 3 H NET'!$B$6:$I$68,8,FALSE)))</f>
        <v/>
      </c>
      <c r="S40" s="59" t="str">
        <f>IF(R40="","",SUM(Q40:R40))</f>
        <v/>
      </c>
      <c r="T40" s="7" t="str">
        <f>IF(VLOOKUP($B40,'S 3 H BRUT'!$B$6:$J$68,9,FALSE)="","",(VLOOKUP($B40,'S 3 H BRUT'!$B$6:$J$68,9,FALSE)))</f>
        <v/>
      </c>
      <c r="U40" s="7" t="str">
        <f>IF(VLOOKUP($B40,'S 3 H NET'!$B$6:$J$68,9,FALSE)="","",(VLOOKUP($B40,'S 3 H NET'!$B$6:$J$68,9,FALSE)))</f>
        <v/>
      </c>
      <c r="V40" s="59" t="str">
        <f>IF(U40="","",SUM(T40:U40))</f>
        <v/>
      </c>
      <c r="W40" s="7" t="str">
        <f>IF(VLOOKUP($B40,'S 3 H BRUT'!$B$6:$M$68,10,FALSE)="","",(VLOOKUP($B40,'S 3 H BRUT'!$B$6:$M$68,10,FALSE)))</f>
        <v/>
      </c>
      <c r="X40" s="7" t="str">
        <f>IF(VLOOKUP($B40,'S 3 H NET'!$B$6:$K$68,10,FALSE)="","",(VLOOKUP($B40,'S 3 H NET'!$B$6:$K$68,10,FALSE)))</f>
        <v/>
      </c>
      <c r="Y40" s="59" t="str">
        <f>IF(X40="","",SUM(W40:X40))</f>
        <v/>
      </c>
      <c r="Z40" s="7">
        <f>IF(VLOOKUP($B40,'S 3 H BRUT'!$B$6:$L$68,11,FALSE)="","",(VLOOKUP($B40,'S 3 H BRUT'!$B$6:$L$68,11,FALSE)))</f>
        <v>16</v>
      </c>
      <c r="AA40" s="7">
        <f>IF(VLOOKUP($B40,'S 3 H NET'!$B$6:$L$68,11,FALSE)="","",(VLOOKUP($B40,'S 3 H NET'!$B$6:$L$68,11,FALSE)))</f>
        <v>34</v>
      </c>
      <c r="AB40" s="59">
        <f>IF(AA40="","",SUM(Z40:AA40))</f>
        <v>50</v>
      </c>
      <c r="AC40" s="7" t="str">
        <f>IF(VLOOKUP($B40,'S 3 H BRUT'!$B$6:$M$68,12,FALSE)="","",(VLOOKUP($B40,'S 3 H BRUT'!$B$6:$M$68,12,FALSE)))</f>
        <v/>
      </c>
      <c r="AD40" s="7" t="str">
        <f>IF(VLOOKUP($B40,'S 3 H NET'!$B$6:$M$68,12,FALSE)="","",(VLOOKUP($B40,'S 3 H NET'!$B$6:$M$68,12,FALSE)))</f>
        <v/>
      </c>
      <c r="AE40" s="59" t="str">
        <f>IF(AD40="","",SUM(AC40:AD40))</f>
        <v/>
      </c>
      <c r="AF40" s="7" t="str">
        <f>IF(VLOOKUP($B40,'S 3 H BRUT'!$B$6:$N$68,13,FALSE)="","",(VLOOKUP($B40,'S 3 H BRUT'!$B$6:$N$68,13,FALSE)))</f>
        <v/>
      </c>
      <c r="AG40" s="7" t="str">
        <f>IF(VLOOKUP($B40,'S 3 H NET'!$B$6:$N$68,13,FALSE)="","",(VLOOKUP($B40,'S 3 H NET'!$B$6:$N$68,13,FALSE)))</f>
        <v/>
      </c>
      <c r="AH40" s="59" t="str">
        <f>IF(AG40="","",SUM(AF40:AG40))</f>
        <v/>
      </c>
      <c r="AI40" s="59">
        <f>SUM(G40,J40,M40,P40,S40,V40,Y40,AB40,AE40,AH40)</f>
        <v>131</v>
      </c>
      <c r="AJ40" s="20">
        <f>+COUNT(G40,J40,M40,P40,S40,V40,Y40,AB40,AE40,AH40)</f>
        <v>3</v>
      </c>
      <c r="AK40" s="20">
        <f>IF(AJ40&lt;6,0,+SMALL(($G40,$J40,$M40,$P40,$S40,$V40,$Y40,$AB40,$AE40,$AH40),1))</f>
        <v>0</v>
      </c>
      <c r="AL40" s="20">
        <f>IF(AJ40&lt;7,0,+SMALL(($G40,$J40,$M40,$P40,$S40,$V40,$Y40,$AB40,$AE40,$AH40),2))</f>
        <v>0</v>
      </c>
      <c r="AM40" s="20">
        <f>IF(AJ40&lt;8,0,+SMALL(($G40,$J40,$M40,$P40,$S40,$V40,$Y40,$AB40,$AE40,$AH40),3))</f>
        <v>0</v>
      </c>
      <c r="AN40" s="20">
        <f>IF(AJ40&lt;9,0,+SMALL(($G40,$J40,$M40,$P40,$S40,$V40,$Y40,$AB40,$AE40,$AH40),4))</f>
        <v>0</v>
      </c>
      <c r="AO40" s="20">
        <f>AI40-AK40-AL40-AM40-AN40</f>
        <v>131</v>
      </c>
      <c r="AP40" s="20">
        <f>RANK(AO40,$AO$6:$AO$68,0)</f>
        <v>35</v>
      </c>
      <c r="AR40" s="22"/>
      <c r="AS40" s="22"/>
      <c r="AT40" s="22"/>
      <c r="AU40" s="13"/>
    </row>
    <row r="41" spans="1:47" s="11" customFormat="1">
      <c r="A41" s="3"/>
      <c r="B41" s="48" t="s">
        <v>166</v>
      </c>
      <c r="C41" s="36"/>
      <c r="D41" s="45" t="s">
        <v>8</v>
      </c>
      <c r="E41" s="7" t="str">
        <f>IF(VLOOKUP($B41,'S 3 H BRUT'!$B$6:$E$68,4,FALSE)="","",(VLOOKUP($B41,'S 3 H BRUT'!$B$6:$E$68,4,FALSE)))</f>
        <v/>
      </c>
      <c r="F41" s="7" t="str">
        <f>IF(VLOOKUP($B41,'S 3 H NET'!$B$6:E$668,4,FALSE)="","",(VLOOKUP($B41,'S 3 H NET'!$B$6:$E$68,4,FALSE)))</f>
        <v/>
      </c>
      <c r="G41" s="59" t="str">
        <f>IF(F41="","",SUM(E41:F41))</f>
        <v/>
      </c>
      <c r="H41" s="7" t="str">
        <f>IF(VLOOKUP($B41,'S 3 H BRUT'!$B$6:$F$68,5,FALSE)="","",(VLOOKUP($B41,'S 3 H BRUT'!$B$6:$F$68,5,FALSE)))</f>
        <v/>
      </c>
      <c r="I41" s="7" t="str">
        <f>IF(VLOOKUP($B41,'S 3 H NET'!$B$6:$F$68,5,FALSE)="","",(VLOOKUP($B41,'S 3 H NET'!$B$6:$F$68,5,FALSE)))</f>
        <v/>
      </c>
      <c r="J41" s="59" t="str">
        <f>IF(I41="","",SUM(H41:I41))</f>
        <v/>
      </c>
      <c r="K41" s="7">
        <f>IF(VLOOKUP($B41,'S 3 H BRUT'!$B$6:$G$68,6,FALSE)="","",(VLOOKUP($B41,'S 3 H BRUT'!$B$6:$G$68,6,FALSE)))</f>
        <v>15</v>
      </c>
      <c r="L41" s="7">
        <f>IF(VLOOKUP($B41,'S 3 H NET'!$B$6:$G$68,6,FALSE)="","",(VLOOKUP($B41,'S 3 H NET'!$B$6:$G$68,6,FALSE)))</f>
        <v>29</v>
      </c>
      <c r="M41" s="59">
        <f>IF(L41="","",SUM(K41:L41))</f>
        <v>44</v>
      </c>
      <c r="N41" s="7">
        <f>IF(VLOOKUP($B41,'S 3 H BRUT'!$B$6:$H$68,7,FALSE)="","",(VLOOKUP($B41,'S 3 H BRUT'!$B$6:$H$68,7,FALSE)))</f>
        <v>14</v>
      </c>
      <c r="O41" s="7">
        <f>IF(VLOOKUP($B41,'S 3 H NET'!$B$6:$H$68,7,FALSE)="","",(VLOOKUP($B41,'S 3 H NET'!$B$6:$H$68,7,FALSE)))</f>
        <v>32</v>
      </c>
      <c r="P41" s="59">
        <f>IF(O41="","",SUM(N41:O41))</f>
        <v>46</v>
      </c>
      <c r="Q41" s="7" t="str">
        <f>IF(VLOOKUP($B41,'S 3 H BRUT'!$B$6:$J$68,8,FALSE)="","",(VLOOKUP($B41,'S 3 H BRUT'!$B$6:$J$68,8,FALSE)))</f>
        <v/>
      </c>
      <c r="R41" s="7" t="str">
        <f>IF(VLOOKUP($B41,'S 3 H NET'!$B$6:$I$68,8,FALSE)="","",(VLOOKUP($B41,'S 3 H NET'!$B$6:$I$68,8,FALSE)))</f>
        <v/>
      </c>
      <c r="S41" s="59" t="str">
        <f>IF(R41="","",SUM(Q41:R41))</f>
        <v/>
      </c>
      <c r="T41" s="7">
        <f>IF(VLOOKUP($B41,'S 3 H BRUT'!$B$6:$J$68,9,FALSE)="","",(VLOOKUP($B41,'S 3 H BRUT'!$B$6:$J$68,9,FALSE)))</f>
        <v>11</v>
      </c>
      <c r="U41" s="7">
        <f>IF(VLOOKUP($B41,'S 3 H NET'!$B$6:$J$68,9,FALSE)="","",(VLOOKUP($B41,'S 3 H NET'!$B$6:$J$68,9,FALSE)))</f>
        <v>27</v>
      </c>
      <c r="V41" s="59">
        <f>IF(U41="","",SUM(T41:U41))</f>
        <v>38</v>
      </c>
      <c r="W41" s="7" t="str">
        <f>IF(VLOOKUP($B41,'S 3 H BRUT'!$B$6:$M$68,10,FALSE)="","",(VLOOKUP($B41,'S 3 H BRUT'!$B$6:$M$68,10,FALSE)))</f>
        <v/>
      </c>
      <c r="X41" s="7" t="str">
        <f>IF(VLOOKUP($B41,'S 3 H NET'!$B$6:$K$68,10,FALSE)="","",(VLOOKUP($B41,'S 3 H NET'!$B$6:$K$68,10,FALSE)))</f>
        <v/>
      </c>
      <c r="Y41" s="59" t="str">
        <f>IF(X41="","",SUM(W41:X41))</f>
        <v/>
      </c>
      <c r="Z41" s="7" t="str">
        <f>IF(VLOOKUP($B41,'S 3 H BRUT'!$B$6:$L$68,11,FALSE)="","",(VLOOKUP($B41,'S 3 H BRUT'!$B$6:$L$68,11,FALSE)))</f>
        <v/>
      </c>
      <c r="AA41" s="7" t="str">
        <f>IF(VLOOKUP($B41,'S 3 H NET'!$B$6:$L$68,11,FALSE)="","",(VLOOKUP($B41,'S 3 H NET'!$B$6:$L$68,11,FALSE)))</f>
        <v/>
      </c>
      <c r="AB41" s="59" t="str">
        <f>IF(AA41="","",SUM(Z41:AA41))</f>
        <v/>
      </c>
      <c r="AC41" s="7" t="str">
        <f>IF(VLOOKUP($B41,'S 3 H BRUT'!$B$6:$M$68,12,FALSE)="","",(VLOOKUP($B41,'S 3 H BRUT'!$B$6:$M$68,12,FALSE)))</f>
        <v/>
      </c>
      <c r="AD41" s="7" t="str">
        <f>IF(VLOOKUP($B41,'S 3 H NET'!$B$6:$M$68,12,FALSE)="","",(VLOOKUP($B41,'S 3 H NET'!$B$6:$M$68,12,FALSE)))</f>
        <v/>
      </c>
      <c r="AE41" s="59" t="str">
        <f>IF(AD41="","",SUM(AC41:AD41))</f>
        <v/>
      </c>
      <c r="AF41" s="7" t="str">
        <f>IF(VLOOKUP($B41,'S 3 H BRUT'!$B$6:$N$68,13,FALSE)="","",(VLOOKUP($B41,'S 3 H BRUT'!$B$6:$N$68,13,FALSE)))</f>
        <v/>
      </c>
      <c r="AG41" s="7" t="str">
        <f>IF(VLOOKUP($B41,'S 3 H NET'!$B$6:$N$68,13,FALSE)="","",(VLOOKUP($B41,'S 3 H NET'!$B$6:$N$68,13,FALSE)))</f>
        <v/>
      </c>
      <c r="AH41" s="59" t="str">
        <f>IF(AG41="","",SUM(AF41:AG41))</f>
        <v/>
      </c>
      <c r="AI41" s="59">
        <f>SUM(G41,J41,M41,P41,S41,V41,Y41,AB41,AE41,AH41)</f>
        <v>128</v>
      </c>
      <c r="AJ41" s="20">
        <f>+COUNT(G41,J41,M41,P41,S41,V41,Y41,AB41,AE41,AH41)</f>
        <v>3</v>
      </c>
      <c r="AK41" s="20">
        <f>IF(AJ41&lt;6,0,+SMALL(($G41,$J41,$M41,$P41,$S41,$V41,$Y41,$AB41,$AE41,$AH41),1))</f>
        <v>0</v>
      </c>
      <c r="AL41" s="20">
        <f>IF(AJ41&lt;7,0,+SMALL(($G41,$J41,$M41,$P41,$S41,$V41,$Y41,$AB41,$AE41,$AH41),2))</f>
        <v>0</v>
      </c>
      <c r="AM41" s="20">
        <f>IF(AJ41&lt;8,0,+SMALL(($G41,$J41,$M41,$P41,$S41,$V41,$Y41,$AB41,$AE41,$AH41),3))</f>
        <v>0</v>
      </c>
      <c r="AN41" s="20">
        <f>IF(AJ41&lt;9,0,+SMALL(($G41,$J41,$M41,$P41,$S41,$V41,$Y41,$AB41,$AE41,$AH41),4))</f>
        <v>0</v>
      </c>
      <c r="AO41" s="20">
        <f>AI41-AK41-AL41-AM41-AN41</f>
        <v>128</v>
      </c>
      <c r="AP41" s="20">
        <f>RANK(AO41,$AO$6:$AO$68,0)</f>
        <v>36</v>
      </c>
      <c r="AR41" s="22"/>
      <c r="AS41" s="22"/>
      <c r="AT41" s="22"/>
      <c r="AU41" s="13"/>
    </row>
    <row r="42" spans="1:47" s="11" customFormat="1">
      <c r="A42" s="3"/>
      <c r="B42" s="129" t="s">
        <v>129</v>
      </c>
      <c r="C42" s="36"/>
      <c r="D42" s="78" t="s">
        <v>11</v>
      </c>
      <c r="E42" s="7">
        <f>IF(VLOOKUP($B42,'S 3 H BRUT'!$B$6:$E$68,4,FALSE)="","",(VLOOKUP($B42,'S 3 H BRUT'!$B$6:$E$68,4,FALSE)))</f>
        <v>11</v>
      </c>
      <c r="F42" s="7">
        <f>IF(VLOOKUP($B42,'S 3 H NET'!$B$6:E$668,4,FALSE)="","",(VLOOKUP($B42,'S 3 H NET'!$B$6:$E$68,4,FALSE)))</f>
        <v>31</v>
      </c>
      <c r="G42" s="59">
        <f>IF(F42="","",SUM(E42:F42))</f>
        <v>42</v>
      </c>
      <c r="H42" s="7" t="str">
        <f>IF(VLOOKUP($B42,'S 3 H BRUT'!$B$6:$F$68,5,FALSE)="","",(VLOOKUP($B42,'S 3 H BRUT'!$B$6:$F$68,5,FALSE)))</f>
        <v/>
      </c>
      <c r="I42" s="7" t="str">
        <f>IF(VLOOKUP($B42,'S 3 H NET'!$B$6:$F$68,5,FALSE)="","",(VLOOKUP($B42,'S 3 H NET'!$B$6:$F$68,5,FALSE)))</f>
        <v/>
      </c>
      <c r="J42" s="59" t="str">
        <f>IF(I42="","",SUM(H42:I42))</f>
        <v/>
      </c>
      <c r="K42" s="7" t="str">
        <f>IF(VLOOKUP($B42,'S 3 H BRUT'!$B$6:$G$68,6,FALSE)="","",(VLOOKUP($B42,'S 3 H BRUT'!$B$6:$G$68,6,FALSE)))</f>
        <v/>
      </c>
      <c r="L42" s="7" t="str">
        <f>IF(VLOOKUP($B42,'S 3 H NET'!$B$6:$G$68,6,FALSE)="","",(VLOOKUP($B42,'S 3 H NET'!$B$6:$G$68,6,FALSE)))</f>
        <v/>
      </c>
      <c r="M42" s="59" t="str">
        <f>IF(L42="","",SUM(K42:L42))</f>
        <v/>
      </c>
      <c r="N42" s="7" t="str">
        <f>IF(VLOOKUP($B42,'S 3 H BRUT'!$B$6:$H$68,7,FALSE)="","",(VLOOKUP($B42,'S 3 H BRUT'!$B$6:$H$68,7,FALSE)))</f>
        <v/>
      </c>
      <c r="O42" s="7" t="str">
        <f>IF(VLOOKUP($B42,'S 3 H NET'!$B$6:$H$68,7,FALSE)="","",(VLOOKUP($B42,'S 3 H NET'!$B$6:$H$68,7,FALSE)))</f>
        <v/>
      </c>
      <c r="P42" s="59" t="str">
        <f>IF(O42="","",SUM(N42:O42))</f>
        <v/>
      </c>
      <c r="Q42" s="7">
        <f>IF(VLOOKUP($B42,'S 3 H BRUT'!$B$6:$J$68,8,FALSE)="","",(VLOOKUP($B42,'S 3 H BRUT'!$B$6:$J$68,8,FALSE)))</f>
        <v>14</v>
      </c>
      <c r="R42" s="7">
        <f>IF(VLOOKUP($B42,'S 3 H NET'!$B$6:$I$68,8,FALSE)="","",(VLOOKUP($B42,'S 3 H NET'!$B$6:$I$68,8,FALSE)))</f>
        <v>32</v>
      </c>
      <c r="S42" s="59">
        <f>IF(R42="","",SUM(Q42:R42))</f>
        <v>46</v>
      </c>
      <c r="T42" s="7" t="str">
        <f>IF(VLOOKUP($B42,'S 3 H BRUT'!$B$6:$J$68,9,FALSE)="","",(VLOOKUP($B42,'S 3 H BRUT'!$B$6:$J$68,9,FALSE)))</f>
        <v/>
      </c>
      <c r="U42" s="7" t="str">
        <f>IF(VLOOKUP($B42,'S 3 H NET'!$B$6:$J$68,9,FALSE)="","",(VLOOKUP($B42,'S 3 H NET'!$B$6:$J$68,9,FALSE)))</f>
        <v/>
      </c>
      <c r="V42" s="59" t="str">
        <f>IF(U42="","",SUM(T42:U42))</f>
        <v/>
      </c>
      <c r="W42" s="7" t="str">
        <f>IF(VLOOKUP($B42,'S 3 H BRUT'!$B$6:$M$68,10,FALSE)="","",(VLOOKUP($B42,'S 3 H BRUT'!$B$6:$M$68,10,FALSE)))</f>
        <v/>
      </c>
      <c r="X42" s="7" t="str">
        <f>IF(VLOOKUP($B42,'S 3 H NET'!$B$6:$K$68,10,FALSE)="","",(VLOOKUP($B42,'S 3 H NET'!$B$6:$K$68,10,FALSE)))</f>
        <v/>
      </c>
      <c r="Y42" s="59" t="str">
        <f>IF(X42="","",SUM(W42:X42))</f>
        <v/>
      </c>
      <c r="Z42" s="7">
        <f>IF(VLOOKUP($B42,'S 3 H BRUT'!$B$6:$L$68,11,FALSE)="","",(VLOOKUP($B42,'S 3 H BRUT'!$B$6:$L$68,11,FALSE)))</f>
        <v>7</v>
      </c>
      <c r="AA42" s="7">
        <f>IF(VLOOKUP($B42,'S 3 H NET'!$B$6:$L$68,11,FALSE)="","",(VLOOKUP($B42,'S 3 H NET'!$B$6:$L$68,11,FALSE)))</f>
        <v>29</v>
      </c>
      <c r="AB42" s="59">
        <f>IF(AA42="","",SUM(Z42:AA42))</f>
        <v>36</v>
      </c>
      <c r="AC42" s="7" t="str">
        <f>IF(VLOOKUP($B42,'S 3 H BRUT'!$B$6:$M$68,12,FALSE)="","",(VLOOKUP($B42,'S 3 H BRUT'!$B$6:$M$68,12,FALSE)))</f>
        <v/>
      </c>
      <c r="AD42" s="7" t="str">
        <f>IF(VLOOKUP($B42,'S 3 H NET'!$B$6:$M$68,12,FALSE)="","",(VLOOKUP($B42,'S 3 H NET'!$B$6:$M$68,12,FALSE)))</f>
        <v/>
      </c>
      <c r="AE42" s="59" t="str">
        <f>IF(AD42="","",SUM(AC42:AD42))</f>
        <v/>
      </c>
      <c r="AF42" s="7" t="str">
        <f>IF(VLOOKUP($B42,'S 3 H BRUT'!$B$6:$N$68,13,FALSE)="","",(VLOOKUP($B42,'S 3 H BRUT'!$B$6:$N$68,13,FALSE)))</f>
        <v/>
      </c>
      <c r="AG42" s="7" t="str">
        <f>IF(VLOOKUP($B42,'S 3 H NET'!$B$6:$N$68,13,FALSE)="","",(VLOOKUP($B42,'S 3 H NET'!$B$6:$N$68,13,FALSE)))</f>
        <v/>
      </c>
      <c r="AH42" s="59" t="str">
        <f>IF(AG42="","",SUM(AF42:AG42))</f>
        <v/>
      </c>
      <c r="AI42" s="59">
        <f>SUM(G42,J42,M42,P42,S42,V42,Y42,AB42,AE42,AH42)</f>
        <v>124</v>
      </c>
      <c r="AJ42" s="20">
        <f>+COUNT(G42,J42,M42,P42,S42,V42,Y42,AB42,AE42,AH42)</f>
        <v>3</v>
      </c>
      <c r="AK42" s="20">
        <f>IF(AJ42&lt;6,0,+SMALL(($G42,$J42,$M42,$P42,$S42,$V42,$Y42,$AB42,$AE42,$AH42),1))</f>
        <v>0</v>
      </c>
      <c r="AL42" s="20">
        <f>IF(AJ42&lt;7,0,+SMALL(($G42,$J42,$M42,$P42,$S42,$V42,$Y42,$AB42,$AE42,$AH42),2))</f>
        <v>0</v>
      </c>
      <c r="AM42" s="20">
        <f>IF(AJ42&lt;8,0,+SMALL(($G42,$J42,$M42,$P42,$S42,$V42,$Y42,$AB42,$AE42,$AH42),3))</f>
        <v>0</v>
      </c>
      <c r="AN42" s="20">
        <f>IF(AJ42&lt;9,0,+SMALL(($G42,$J42,$M42,$P42,$S42,$V42,$Y42,$AB42,$AE42,$AH42),4))</f>
        <v>0</v>
      </c>
      <c r="AO42" s="20">
        <f>AI42-AK42-AL42-AM42-AN42</f>
        <v>124</v>
      </c>
      <c r="AP42" s="20">
        <f>RANK(AO42,$AO$6:$AO$68,0)</f>
        <v>37</v>
      </c>
      <c r="AR42" s="22"/>
      <c r="AS42" s="22"/>
      <c r="AT42" s="22"/>
      <c r="AU42" s="13"/>
    </row>
    <row r="43" spans="1:47" s="11" customFormat="1">
      <c r="A43" s="3"/>
      <c r="B43" s="129" t="s">
        <v>68</v>
      </c>
      <c r="C43" s="36"/>
      <c r="D43" s="76" t="s">
        <v>16</v>
      </c>
      <c r="E43" s="7">
        <f>IF(VLOOKUP($B43,'S 3 H BRUT'!$B$6:$E$68,4,FALSE)="","",(VLOOKUP($B43,'S 3 H BRUT'!$B$6:$E$68,4,FALSE)))</f>
        <v>12</v>
      </c>
      <c r="F43" s="7">
        <f>IF(VLOOKUP($B43,'S 3 H NET'!$B$6:E$668,4,FALSE)="","",(VLOOKUP($B43,'S 3 H NET'!$B$6:$E$68,4,FALSE)))</f>
        <v>36</v>
      </c>
      <c r="G43" s="59">
        <f>IF(F43="","",SUM(E43:F43))</f>
        <v>48</v>
      </c>
      <c r="H43" s="7">
        <f>IF(VLOOKUP($B43,'S 3 H BRUT'!$B$6:$F$68,5,FALSE)="","",(VLOOKUP($B43,'S 3 H BRUT'!$B$6:$F$68,5,FALSE)))</f>
        <v>6</v>
      </c>
      <c r="I43" s="7">
        <f>IF(VLOOKUP($B43,'S 3 H NET'!$B$6:$F$68,5,FALSE)="","",(VLOOKUP($B43,'S 3 H NET'!$B$6:$F$68,5,FALSE)))</f>
        <v>26</v>
      </c>
      <c r="J43" s="59">
        <f>IF(I43="","",SUM(H43:I43))</f>
        <v>32</v>
      </c>
      <c r="K43" s="7" t="str">
        <f>IF(VLOOKUP($B43,'S 3 H BRUT'!$B$6:$G$68,6,FALSE)="","",(VLOOKUP($B43,'S 3 H BRUT'!$B$6:$G$68,6,FALSE)))</f>
        <v/>
      </c>
      <c r="L43" s="7" t="str">
        <f>IF(VLOOKUP($B43,'S 3 H NET'!$B$6:$G$68,6,FALSE)="","",(VLOOKUP($B43,'S 3 H NET'!$B$6:$G$68,6,FALSE)))</f>
        <v/>
      </c>
      <c r="M43" s="59" t="str">
        <f>IF(L43="","",SUM(K43:L43))</f>
        <v/>
      </c>
      <c r="N43" s="7" t="str">
        <f>IF(VLOOKUP($B43,'S 3 H BRUT'!$B$6:$H$68,7,FALSE)="","",(VLOOKUP($B43,'S 3 H BRUT'!$B$6:$H$68,7,FALSE)))</f>
        <v/>
      </c>
      <c r="O43" s="7" t="str">
        <f>IF(VLOOKUP($B43,'S 3 H NET'!$B$6:$H$68,7,FALSE)="","",(VLOOKUP($B43,'S 3 H NET'!$B$6:$H$68,7,FALSE)))</f>
        <v/>
      </c>
      <c r="P43" s="59" t="str">
        <f>IF(O43="","",SUM(N43:O43))</f>
        <v/>
      </c>
      <c r="Q43" s="7" t="str">
        <f>IF(VLOOKUP($B43,'S 3 H BRUT'!$B$6:$J$68,8,FALSE)="","",(VLOOKUP($B43,'S 3 H BRUT'!$B$6:$J$68,8,FALSE)))</f>
        <v/>
      </c>
      <c r="R43" s="7" t="str">
        <f>IF(VLOOKUP($B43,'S 3 H NET'!$B$6:$I$68,8,FALSE)="","",(VLOOKUP($B43,'S 3 H NET'!$B$6:$I$68,8,FALSE)))</f>
        <v/>
      </c>
      <c r="S43" s="59" t="str">
        <f>IF(R43="","",SUM(Q43:R43))</f>
        <v/>
      </c>
      <c r="T43" s="7" t="str">
        <f>IF(VLOOKUP($B43,'S 3 H BRUT'!$B$6:$J$68,9,FALSE)="","",(VLOOKUP($B43,'S 3 H BRUT'!$B$6:$J$68,9,FALSE)))</f>
        <v/>
      </c>
      <c r="U43" s="7" t="str">
        <f>IF(VLOOKUP($B43,'S 3 H NET'!$B$6:$J$68,9,FALSE)="","",(VLOOKUP($B43,'S 3 H NET'!$B$6:$J$68,9,FALSE)))</f>
        <v/>
      </c>
      <c r="V43" s="59" t="str">
        <f>IF(U43="","",SUM(T43:U43))</f>
        <v/>
      </c>
      <c r="W43" s="7" t="str">
        <f>IF(VLOOKUP($B43,'S 3 H BRUT'!$B$6:$M$68,10,FALSE)="","",(VLOOKUP($B43,'S 3 H BRUT'!$B$6:$M$68,10,FALSE)))</f>
        <v/>
      </c>
      <c r="X43" s="7" t="str">
        <f>IF(VLOOKUP($B43,'S 3 H NET'!$B$6:$K$68,10,FALSE)="","",(VLOOKUP($B43,'S 3 H NET'!$B$6:$K$68,10,FALSE)))</f>
        <v/>
      </c>
      <c r="Y43" s="59" t="str">
        <f>IF(X43="","",SUM(W43:X43))</f>
        <v/>
      </c>
      <c r="Z43" s="7" t="str">
        <f>IF(VLOOKUP($B43,'S 3 H BRUT'!$B$6:$L$68,11,FALSE)="","",(VLOOKUP($B43,'S 3 H BRUT'!$B$6:$L$68,11,FALSE)))</f>
        <v/>
      </c>
      <c r="AA43" s="7" t="str">
        <f>IF(VLOOKUP($B43,'S 3 H NET'!$B$6:$L$68,11,FALSE)="","",(VLOOKUP($B43,'S 3 H NET'!$B$6:$L$68,11,FALSE)))</f>
        <v/>
      </c>
      <c r="AB43" s="59" t="str">
        <f>IF(AA43="","",SUM(Z43:AA43))</f>
        <v/>
      </c>
      <c r="AC43" s="7">
        <f>IF(VLOOKUP($B43,'S 3 H BRUT'!$B$6:$M$68,12,FALSE)="","",(VLOOKUP($B43,'S 3 H BRUT'!$B$6:$M$68,12,FALSE)))</f>
        <v>10</v>
      </c>
      <c r="AD43" s="7">
        <f>IF(VLOOKUP($B43,'S 3 H NET'!$B$6:$M$68,12,FALSE)="","",(VLOOKUP($B43,'S 3 H NET'!$B$6:$M$68,12,FALSE)))</f>
        <v>28</v>
      </c>
      <c r="AE43" s="59">
        <f>IF(AD43="","",SUM(AC43:AD43))</f>
        <v>38</v>
      </c>
      <c r="AF43" s="7" t="str">
        <f>IF(VLOOKUP($B43,'S 3 H BRUT'!$B$6:$N$68,13,FALSE)="","",(VLOOKUP($B43,'S 3 H BRUT'!$B$6:$N$68,13,FALSE)))</f>
        <v/>
      </c>
      <c r="AG43" s="7" t="str">
        <f>IF(VLOOKUP($B43,'S 3 H NET'!$B$6:$N$68,13,FALSE)="","",(VLOOKUP($B43,'S 3 H NET'!$B$6:$N$68,13,FALSE)))</f>
        <v/>
      </c>
      <c r="AH43" s="59" t="str">
        <f>IF(AG43="","",SUM(AF43:AG43))</f>
        <v/>
      </c>
      <c r="AI43" s="59">
        <f>SUM(G43,J43,M43,P43,S43,V43,Y43,AB43,AE43,AH43)</f>
        <v>118</v>
      </c>
      <c r="AJ43" s="20">
        <f>+COUNT(G43,J43,M43,P43,S43,V43,Y43,AB43,AE43,AH43)</f>
        <v>3</v>
      </c>
      <c r="AK43" s="20">
        <f>IF(AJ43&lt;6,0,+SMALL(($G43,$J43,$M43,$P43,$S43,$V43,$Y43,$AB43,$AE43,$AH43),1))</f>
        <v>0</v>
      </c>
      <c r="AL43" s="20">
        <f>IF(AJ43&lt;7,0,+SMALL(($G43,$J43,$M43,$P43,$S43,$V43,$Y43,$AB43,$AE43,$AH43),2))</f>
        <v>0</v>
      </c>
      <c r="AM43" s="20">
        <f>IF(AJ43&lt;8,0,+SMALL(($G43,$J43,$M43,$P43,$S43,$V43,$Y43,$AB43,$AE43,$AH43),3))</f>
        <v>0</v>
      </c>
      <c r="AN43" s="20">
        <f>IF(AJ43&lt;9,0,+SMALL(($G43,$J43,$M43,$P43,$S43,$V43,$Y43,$AB43,$AE43,$AH43),4))</f>
        <v>0</v>
      </c>
      <c r="AO43" s="20">
        <f>AI43-AK43-AL43-AM43-AN43</f>
        <v>118</v>
      </c>
      <c r="AP43" s="20">
        <f>RANK(AO43,$AO$6:$AO$68,0)</f>
        <v>38</v>
      </c>
      <c r="AR43" s="22"/>
      <c r="AS43" s="22"/>
      <c r="AT43" s="22"/>
      <c r="AU43" s="13"/>
    </row>
    <row r="44" spans="1:47" s="11" customFormat="1">
      <c r="A44" s="3"/>
      <c r="B44" s="48" t="s">
        <v>287</v>
      </c>
      <c r="C44" s="36"/>
      <c r="D44" s="46" t="s">
        <v>22</v>
      </c>
      <c r="E44" s="7" t="str">
        <f>IF(VLOOKUP($B44,'S 3 H BRUT'!$B$6:$E$68,4,FALSE)="","",(VLOOKUP($B44,'S 3 H BRUT'!$B$6:$E$68,4,FALSE)))</f>
        <v/>
      </c>
      <c r="F44" s="7" t="str">
        <f>IF(VLOOKUP($B44,'S 3 H NET'!$B$6:E$668,4,FALSE)="","",(VLOOKUP($B44,'S 3 H NET'!$B$6:$E$68,4,FALSE)))</f>
        <v/>
      </c>
      <c r="G44" s="59" t="str">
        <f>IF(F44="","",SUM(E44:F44))</f>
        <v/>
      </c>
      <c r="H44" s="7">
        <f>IF(VLOOKUP($B44,'S 3 H BRUT'!$B$6:$F$68,5,FALSE)="","",(VLOOKUP($B44,'S 3 H BRUT'!$B$6:$F$68,5,FALSE)))</f>
        <v>6</v>
      </c>
      <c r="I44" s="7">
        <f>IF(VLOOKUP($B44,'S 3 H NET'!$B$6:$F$68,5,FALSE)="","",(VLOOKUP($B44,'S 3 H NET'!$B$6:$F$68,5,FALSE)))</f>
        <v>22</v>
      </c>
      <c r="J44" s="59">
        <f>IF(I44="","",SUM(H44:I44))</f>
        <v>28</v>
      </c>
      <c r="K44" s="7">
        <f>IF(VLOOKUP($B44,'S 3 H BRUT'!$B$6:$G$68,6,FALSE)="","",(VLOOKUP($B44,'S 3 H BRUT'!$B$6:$G$68,6,FALSE)))</f>
        <v>5</v>
      </c>
      <c r="L44" s="7">
        <f>IF(VLOOKUP($B44,'S 3 H NET'!$B$6:$G$68,6,FALSE)="","",(VLOOKUP($B44,'S 3 H NET'!$B$6:$G$68,6,FALSE)))</f>
        <v>23</v>
      </c>
      <c r="M44" s="59">
        <f>IF(L44="","",SUM(K44:L44))</f>
        <v>28</v>
      </c>
      <c r="N44" s="7" t="str">
        <f>IF(VLOOKUP($B44,'S 3 H BRUT'!$B$6:$H$68,7,FALSE)="","",(VLOOKUP($B44,'S 3 H BRUT'!$B$6:$H$68,7,FALSE)))</f>
        <v/>
      </c>
      <c r="O44" s="7" t="str">
        <f>IF(VLOOKUP($B44,'S 3 H NET'!$B$6:$H$68,7,FALSE)="","",(VLOOKUP($B44,'S 3 H NET'!$B$6:$H$68,7,FALSE)))</f>
        <v/>
      </c>
      <c r="P44" s="59" t="str">
        <f>IF(O44="","",SUM(N44:O44))</f>
        <v/>
      </c>
      <c r="Q44" s="7" t="str">
        <f>IF(VLOOKUP($B44,'S 3 H BRUT'!$B$6:$J$68,8,FALSE)="","",(VLOOKUP($B44,'S 3 H BRUT'!$B$6:$J$68,8,FALSE)))</f>
        <v/>
      </c>
      <c r="R44" s="7" t="str">
        <f>IF(VLOOKUP($B44,'S 3 H NET'!$B$6:$I$68,8,FALSE)="","",(VLOOKUP($B44,'S 3 H NET'!$B$6:$I$68,8,FALSE)))</f>
        <v/>
      </c>
      <c r="S44" s="59" t="str">
        <f>IF(R44="","",SUM(Q44:R44))</f>
        <v/>
      </c>
      <c r="T44" s="7">
        <f>IF(VLOOKUP($B44,'S 3 H BRUT'!$B$6:$J$68,9,FALSE)="","",(VLOOKUP($B44,'S 3 H BRUT'!$B$6:$J$68,9,FALSE)))</f>
        <v>3</v>
      </c>
      <c r="U44" s="7">
        <f>IF(VLOOKUP($B44,'S 3 H NET'!$B$6:$J$68,9,FALSE)="","",(VLOOKUP($B44,'S 3 H NET'!$B$6:$J$68,9,FALSE)))</f>
        <v>21</v>
      </c>
      <c r="V44" s="59">
        <f>IF(U44="","",SUM(T44:U44))</f>
        <v>24</v>
      </c>
      <c r="W44" s="7" t="str">
        <f>IF(VLOOKUP($B44,'S 3 H BRUT'!$B$6:$M$68,10,FALSE)="","",(VLOOKUP($B44,'S 3 H BRUT'!$B$6:$M$68,10,FALSE)))</f>
        <v/>
      </c>
      <c r="X44" s="7" t="str">
        <f>IF(VLOOKUP($B44,'S 3 H NET'!$B$6:$K$68,10,FALSE)="","",(VLOOKUP($B44,'S 3 H NET'!$B$6:$K$68,10,FALSE)))</f>
        <v/>
      </c>
      <c r="Y44" s="59" t="str">
        <f>IF(X44="","",SUM(W44:X44))</f>
        <v/>
      </c>
      <c r="Z44" s="7">
        <f>IF(VLOOKUP($B44,'S 3 H BRUT'!$B$6:$L$68,11,FALSE)="","",(VLOOKUP($B44,'S 3 H BRUT'!$B$6:$L$68,11,FALSE)))</f>
        <v>5</v>
      </c>
      <c r="AA44" s="7">
        <f>IF(VLOOKUP($B44,'S 3 H NET'!$B$6:$L$68,11,FALSE)="","",(VLOOKUP($B44,'S 3 H NET'!$B$6:$L$68,11,FALSE)))</f>
        <v>26</v>
      </c>
      <c r="AB44" s="59">
        <f>IF(AA44="","",SUM(Z44:AA44))</f>
        <v>31</v>
      </c>
      <c r="AC44" s="7" t="str">
        <f>IF(VLOOKUP($B44,'S 3 H BRUT'!$B$6:$M$68,12,FALSE)="","",(VLOOKUP($B44,'S 3 H BRUT'!$B$6:$M$68,12,FALSE)))</f>
        <v/>
      </c>
      <c r="AD44" s="7" t="str">
        <f>IF(VLOOKUP($B44,'S 3 H NET'!$B$6:$M$68,12,FALSE)="","",(VLOOKUP($B44,'S 3 H NET'!$B$6:$M$68,12,FALSE)))</f>
        <v/>
      </c>
      <c r="AE44" s="59" t="str">
        <f>IF(AD44="","",SUM(AC44:AD44))</f>
        <v/>
      </c>
      <c r="AF44" s="7" t="str">
        <f>IF(VLOOKUP($B44,'S 3 H BRUT'!$B$6:$N$68,13,FALSE)="","",(VLOOKUP($B44,'S 3 H BRUT'!$B$6:$N$68,13,FALSE)))</f>
        <v/>
      </c>
      <c r="AG44" s="7" t="str">
        <f>IF(VLOOKUP($B44,'S 3 H NET'!$B$6:$N$68,13,FALSE)="","",(VLOOKUP($B44,'S 3 H NET'!$B$6:$N$68,13,FALSE)))</f>
        <v/>
      </c>
      <c r="AH44" s="59" t="str">
        <f>IF(AG44="","",SUM(AF44:AG44))</f>
        <v/>
      </c>
      <c r="AI44" s="59">
        <f>SUM(G44,J44,M44,P44,S44,V44,Y44,AB44,AE44,AH44)</f>
        <v>111</v>
      </c>
      <c r="AJ44" s="20">
        <f>+COUNT(G44,J44,M44,P44,S44,V44,Y44,AB44,AE44,AH44)</f>
        <v>4</v>
      </c>
      <c r="AK44" s="20">
        <f>IF(AJ44&lt;6,0,+SMALL(($G44,$J44,$M44,$P44,$S44,$V44,$Y44,$AB44,$AE44,$AH44),1))</f>
        <v>0</v>
      </c>
      <c r="AL44" s="20">
        <f>IF(AJ44&lt;7,0,+SMALL(($G44,$J44,$M44,$P44,$S44,$V44,$Y44,$AB44,$AE44,$AH44),2))</f>
        <v>0</v>
      </c>
      <c r="AM44" s="20">
        <f>IF(AJ44&lt;8,0,+SMALL(($G44,$J44,$M44,$P44,$S44,$V44,$Y44,$AB44,$AE44,$AH44),3))</f>
        <v>0</v>
      </c>
      <c r="AN44" s="20">
        <f>IF(AJ44&lt;9,0,+SMALL(($G44,$J44,$M44,$P44,$S44,$V44,$Y44,$AB44,$AE44,$AH44),4))</f>
        <v>0</v>
      </c>
      <c r="AO44" s="20">
        <f>AI44-AK44-AL44-AM44-AN44</f>
        <v>111</v>
      </c>
      <c r="AP44" s="20">
        <f>RANK(AO44,$AO$6:$AO$68,0)</f>
        <v>39</v>
      </c>
      <c r="AR44" s="22"/>
      <c r="AS44" s="22"/>
      <c r="AT44" s="22"/>
      <c r="AU44" s="13"/>
    </row>
    <row r="45" spans="1:47" s="11" customFormat="1">
      <c r="A45" s="3"/>
      <c r="B45" s="129" t="s">
        <v>123</v>
      </c>
      <c r="C45" s="36"/>
      <c r="D45" s="46" t="s">
        <v>22</v>
      </c>
      <c r="E45" s="7">
        <f>IF(VLOOKUP($B45,'S 3 H BRUT'!$B$6:$E$68,4,FALSE)="","",(VLOOKUP($B45,'S 3 H BRUT'!$B$6:$E$68,4,FALSE)))</f>
        <v>22</v>
      </c>
      <c r="F45" s="7">
        <f>IF(VLOOKUP($B45,'S 3 H NET'!$B$6:E$668,4,FALSE)="","",(VLOOKUP($B45,'S 3 H NET'!$B$6:$E$68,4,FALSE)))</f>
        <v>38</v>
      </c>
      <c r="G45" s="59">
        <f>IF(F45="","",SUM(E45:F45))</f>
        <v>60</v>
      </c>
      <c r="H45" s="7">
        <f>IF(VLOOKUP($B45,'S 3 H BRUT'!$B$6:$F$68,5,FALSE)="","",(VLOOKUP($B45,'S 3 H BRUT'!$B$6:$F$68,5,FALSE)))</f>
        <v>17</v>
      </c>
      <c r="I45" s="7">
        <f>IF(VLOOKUP($B45,'S 3 H NET'!$B$6:$F$68,5,FALSE)="","",(VLOOKUP($B45,'S 3 H NET'!$B$6:$F$68,5,FALSE)))</f>
        <v>32</v>
      </c>
      <c r="J45" s="59">
        <f>IF(I45="","",SUM(H45:I45))</f>
        <v>49</v>
      </c>
      <c r="K45" s="7" t="str">
        <f>IF(VLOOKUP($B45,'S 3 H BRUT'!$B$6:$G$68,6,FALSE)="","",(VLOOKUP($B45,'S 3 H BRUT'!$B$6:$G$68,6,FALSE)))</f>
        <v/>
      </c>
      <c r="L45" s="7" t="str">
        <f>IF(VLOOKUP($B45,'S 3 H NET'!$B$6:$G$68,6,FALSE)="","",(VLOOKUP($B45,'S 3 H NET'!$B$6:$G$68,6,FALSE)))</f>
        <v/>
      </c>
      <c r="M45" s="59" t="str">
        <f>IF(L45="","",SUM(K45:L45))</f>
        <v/>
      </c>
      <c r="N45" s="7" t="str">
        <f>IF(VLOOKUP($B45,'S 3 H BRUT'!$B$6:$H$68,7,FALSE)="","",(VLOOKUP($B45,'S 3 H BRUT'!$B$6:$H$68,7,FALSE)))</f>
        <v/>
      </c>
      <c r="O45" s="7" t="str">
        <f>IF(VLOOKUP($B45,'S 3 H NET'!$B$6:$H$68,7,FALSE)="","",(VLOOKUP($B45,'S 3 H NET'!$B$6:$H$68,7,FALSE)))</f>
        <v/>
      </c>
      <c r="P45" s="59" t="str">
        <f>IF(O45="","",SUM(N45:O45))</f>
        <v/>
      </c>
      <c r="Q45" s="7" t="str">
        <f>IF(VLOOKUP($B45,'S 3 H BRUT'!$B$6:$J$68,8,FALSE)="","",(VLOOKUP($B45,'S 3 H BRUT'!$B$6:$J$68,8,FALSE)))</f>
        <v/>
      </c>
      <c r="R45" s="7" t="str">
        <f>IF(VLOOKUP($B45,'S 3 H NET'!$B$6:$I$68,8,FALSE)="","",(VLOOKUP($B45,'S 3 H NET'!$B$6:$I$68,8,FALSE)))</f>
        <v/>
      </c>
      <c r="S45" s="59" t="str">
        <f>IF(R45="","",SUM(Q45:R45))</f>
        <v/>
      </c>
      <c r="T45" s="7" t="str">
        <f>IF(VLOOKUP($B45,'S 3 H BRUT'!$B$6:$J$68,9,FALSE)="","",(VLOOKUP($B45,'S 3 H BRUT'!$B$6:$J$68,9,FALSE)))</f>
        <v/>
      </c>
      <c r="U45" s="7" t="str">
        <f>IF(VLOOKUP($B45,'S 3 H NET'!$B$6:$J$68,9,FALSE)="","",(VLOOKUP($B45,'S 3 H NET'!$B$6:$J$68,9,FALSE)))</f>
        <v/>
      </c>
      <c r="V45" s="59" t="str">
        <f>IF(U45="","",SUM(T45:U45))</f>
        <v/>
      </c>
      <c r="W45" s="7" t="str">
        <f>IF(VLOOKUP($B45,'S 3 H BRUT'!$B$6:$M$68,10,FALSE)="","",(VLOOKUP($B45,'S 3 H BRUT'!$B$6:$M$68,10,FALSE)))</f>
        <v/>
      </c>
      <c r="X45" s="7" t="str">
        <f>IF(VLOOKUP($B45,'S 3 H NET'!$B$6:$K$68,10,FALSE)="","",(VLOOKUP($B45,'S 3 H NET'!$B$6:$K$68,10,FALSE)))</f>
        <v/>
      </c>
      <c r="Y45" s="59" t="str">
        <f>IF(X45="","",SUM(W45:X45))</f>
        <v/>
      </c>
      <c r="Z45" s="7" t="str">
        <f>IF(VLOOKUP($B45,'S 3 H BRUT'!$B$6:$L$68,11,FALSE)="","",(VLOOKUP($B45,'S 3 H BRUT'!$B$6:$L$68,11,FALSE)))</f>
        <v/>
      </c>
      <c r="AA45" s="7" t="str">
        <f>IF(VLOOKUP($B45,'S 3 H NET'!$B$6:$L$68,11,FALSE)="","",(VLOOKUP($B45,'S 3 H NET'!$B$6:$L$68,11,FALSE)))</f>
        <v/>
      </c>
      <c r="AB45" s="59" t="str">
        <f>IF(AA45="","",SUM(Z45:AA45))</f>
        <v/>
      </c>
      <c r="AC45" s="7" t="str">
        <f>IF(VLOOKUP($B45,'S 3 H BRUT'!$B$6:$M$68,12,FALSE)="","",(VLOOKUP($B45,'S 3 H BRUT'!$B$6:$M$68,12,FALSE)))</f>
        <v/>
      </c>
      <c r="AD45" s="7" t="str">
        <f>IF(VLOOKUP($B45,'S 3 H NET'!$B$6:$M$68,12,FALSE)="","",(VLOOKUP($B45,'S 3 H NET'!$B$6:$M$68,12,FALSE)))</f>
        <v/>
      </c>
      <c r="AE45" s="59" t="str">
        <f>IF(AD45="","",SUM(AC45:AD45))</f>
        <v/>
      </c>
      <c r="AF45" s="7" t="str">
        <f>IF(VLOOKUP($B45,'S 3 H BRUT'!$B$6:$N$68,13,FALSE)="","",(VLOOKUP($B45,'S 3 H BRUT'!$B$6:$N$68,13,FALSE)))</f>
        <v/>
      </c>
      <c r="AG45" s="7" t="str">
        <f>IF(VLOOKUP($B45,'S 3 H NET'!$B$6:$N$68,13,FALSE)="","",(VLOOKUP($B45,'S 3 H NET'!$B$6:$N$68,13,FALSE)))</f>
        <v/>
      </c>
      <c r="AH45" s="59" t="str">
        <f>IF(AG45="","",SUM(AF45:AG45))</f>
        <v/>
      </c>
      <c r="AI45" s="59">
        <f>SUM(G45,J45,M45,P45,S45,V45,Y45,AB45,AE45,AH45)</f>
        <v>109</v>
      </c>
      <c r="AJ45" s="20">
        <f>+COUNT(G45,J45,M45,P45,S45,V45,Y45,AB45,AE45,AH45)</f>
        <v>2</v>
      </c>
      <c r="AK45" s="20">
        <f>IF(AJ45&lt;6,0,+SMALL(($G45,$J45,$M45,$P45,$S45,$V45,$Y45,$AB45,$AE45,$AH45),1))</f>
        <v>0</v>
      </c>
      <c r="AL45" s="20">
        <f>IF(AJ45&lt;7,0,+SMALL(($G45,$J45,$M45,$P45,$S45,$V45,$Y45,$AB45,$AE45,$AH45),2))</f>
        <v>0</v>
      </c>
      <c r="AM45" s="20">
        <f>IF(AJ45&lt;8,0,+SMALL(($G45,$J45,$M45,$P45,$S45,$V45,$Y45,$AB45,$AE45,$AH45),3))</f>
        <v>0</v>
      </c>
      <c r="AN45" s="20">
        <f>IF(AJ45&lt;9,0,+SMALL(($G45,$J45,$M45,$P45,$S45,$V45,$Y45,$AB45,$AE45,$AH45),4))</f>
        <v>0</v>
      </c>
      <c r="AO45" s="20">
        <f>AI45-AK45-AL45-AM45-AN45</f>
        <v>109</v>
      </c>
      <c r="AP45" s="20">
        <f>RANK(AO45,$AO$6:$AO$68,0)</f>
        <v>40</v>
      </c>
      <c r="AR45" s="22"/>
      <c r="AS45" s="22"/>
      <c r="AT45" s="22"/>
      <c r="AU45" s="13"/>
    </row>
    <row r="46" spans="1:47" s="11" customFormat="1">
      <c r="A46" s="3"/>
      <c r="B46" s="129" t="s">
        <v>318</v>
      </c>
      <c r="C46" s="36"/>
      <c r="D46" s="119" t="s">
        <v>192</v>
      </c>
      <c r="E46" s="7" t="str">
        <f>IF(VLOOKUP($B46,'S 3 H BRUT'!$B$6:$E$68,4,FALSE)="","",(VLOOKUP($B46,'S 3 H BRUT'!$B$6:$E$68,4,FALSE)))</f>
        <v/>
      </c>
      <c r="F46" s="7" t="str">
        <f>IF(VLOOKUP($B46,'S 3 H NET'!$B$6:E$668,4,FALSE)="","",(VLOOKUP($B46,'S 3 H NET'!$B$6:$E$68,4,FALSE)))</f>
        <v/>
      </c>
      <c r="G46" s="59" t="str">
        <f>IF(F46="","",SUM(E46:F46))</f>
        <v/>
      </c>
      <c r="H46" s="7" t="str">
        <f>IF(VLOOKUP($B46,'S 3 H BRUT'!$B$6:$F$68,5,FALSE)="","",(VLOOKUP($B46,'S 3 H BRUT'!$B$6:$F$68,5,FALSE)))</f>
        <v/>
      </c>
      <c r="I46" s="7" t="str">
        <f>IF(VLOOKUP($B46,'S 3 H NET'!$B$6:$F$68,5,FALSE)="","",(VLOOKUP($B46,'S 3 H NET'!$B$6:$F$68,5,FALSE)))</f>
        <v/>
      </c>
      <c r="J46" s="59" t="str">
        <f>IF(I46="","",SUM(H46:I46))</f>
        <v/>
      </c>
      <c r="K46" s="7" t="str">
        <f>IF(VLOOKUP($B46,'S 3 H BRUT'!$B$6:$G$68,6,FALSE)="","",(VLOOKUP($B46,'S 3 H BRUT'!$B$6:$G$68,6,FALSE)))</f>
        <v/>
      </c>
      <c r="L46" s="7" t="str">
        <f>IF(VLOOKUP($B46,'S 3 H NET'!$B$6:$G$68,6,FALSE)="","",(VLOOKUP($B46,'S 3 H NET'!$B$6:$G$68,6,FALSE)))</f>
        <v/>
      </c>
      <c r="M46" s="59" t="str">
        <f>IF(L46="","",SUM(K46:L46))</f>
        <v/>
      </c>
      <c r="N46" s="7">
        <f>IF(VLOOKUP($B46,'S 3 H BRUT'!$B$6:$H$68,7,FALSE)="","",(VLOOKUP($B46,'S 3 H BRUT'!$B$6:$H$68,7,FALSE)))</f>
        <v>15</v>
      </c>
      <c r="O46" s="7">
        <f>IF(VLOOKUP($B46,'S 3 H NET'!$B$6:$H$68,7,FALSE)="","",(VLOOKUP($B46,'S 3 H NET'!$B$6:$H$68,7,FALSE)))</f>
        <v>31</v>
      </c>
      <c r="P46" s="59">
        <f>IF(O46="","",SUM(N46:O46))</f>
        <v>46</v>
      </c>
      <c r="Q46" s="7">
        <f>IF(VLOOKUP($B46,'S 3 H BRUT'!$B$6:$J$68,8,FALSE)="","",(VLOOKUP($B46,'S 3 H BRUT'!$B$6:$J$68,8,FALSE)))</f>
        <v>0</v>
      </c>
      <c r="R46" s="7">
        <f>IF(VLOOKUP($B46,'S 3 H NET'!$B$6:$I$68,8,FALSE)="","",(VLOOKUP($B46,'S 3 H NET'!$B$6:$I$68,8,FALSE)))</f>
        <v>0</v>
      </c>
      <c r="S46" s="59">
        <f>IF(R46="","",SUM(Q46:R46))</f>
        <v>0</v>
      </c>
      <c r="T46" s="7">
        <f>IF(VLOOKUP($B46,'S 3 H BRUT'!$B$6:$J$68,9,FALSE)="","",(VLOOKUP($B46,'S 3 H BRUT'!$B$6:$J$68,9,FALSE)))</f>
        <v>15</v>
      </c>
      <c r="U46" s="7">
        <f>IF(VLOOKUP($B46,'S 3 H NET'!$B$6:$J$68,9,FALSE)="","",(VLOOKUP($B46,'S 3 H NET'!$B$6:$J$68,9,FALSE)))</f>
        <v>28</v>
      </c>
      <c r="V46" s="59">
        <f>IF(U46="","",SUM(T46:U46))</f>
        <v>43</v>
      </c>
      <c r="W46" s="7" t="str">
        <f>IF(VLOOKUP($B46,'S 3 H BRUT'!$B$6:$M$68,10,FALSE)="","",(VLOOKUP($B46,'S 3 H BRUT'!$B$6:$M$68,10,FALSE)))</f>
        <v/>
      </c>
      <c r="X46" s="7" t="str">
        <f>IF(VLOOKUP($B46,'S 3 H NET'!$B$6:$K$68,10,FALSE)="","",(VLOOKUP($B46,'S 3 H NET'!$B$6:$K$68,10,FALSE)))</f>
        <v/>
      </c>
      <c r="Y46" s="59" t="str">
        <f>IF(X46="","",SUM(W46:X46))</f>
        <v/>
      </c>
      <c r="Z46" s="7" t="str">
        <f>IF(VLOOKUP($B46,'S 3 H BRUT'!$B$6:$L$68,11,FALSE)="","",(VLOOKUP($B46,'S 3 H BRUT'!$B$6:$L$68,11,FALSE)))</f>
        <v/>
      </c>
      <c r="AA46" s="7" t="str">
        <f>IF(VLOOKUP($B46,'S 3 H NET'!$B$6:$L$68,11,FALSE)="","",(VLOOKUP($B46,'S 3 H NET'!$B$6:$L$68,11,FALSE)))</f>
        <v/>
      </c>
      <c r="AB46" s="59" t="str">
        <f>IF(AA46="","",SUM(Z46:AA46))</f>
        <v/>
      </c>
      <c r="AC46" s="7">
        <f>IF(VLOOKUP($B46,'S 3 H BRUT'!$B$6:$M$68,12,FALSE)="","",(VLOOKUP($B46,'S 3 H BRUT'!$B$6:$M$68,12,FALSE)))</f>
        <v>4</v>
      </c>
      <c r="AD46" s="7">
        <f>IF(VLOOKUP($B46,'S 3 H NET'!$B$6:$M$68,12,FALSE)="","",(VLOOKUP($B46,'S 3 H NET'!$B$6:$M$68,12,FALSE)))</f>
        <v>16</v>
      </c>
      <c r="AE46" s="59">
        <f>IF(AD46="","",SUM(AC46:AD46))</f>
        <v>20</v>
      </c>
      <c r="AF46" s="7" t="str">
        <f>IF(VLOOKUP($B46,'S 3 H BRUT'!$B$6:$N$68,13,FALSE)="","",(VLOOKUP($B46,'S 3 H BRUT'!$B$6:$N$68,13,FALSE)))</f>
        <v/>
      </c>
      <c r="AG46" s="7" t="str">
        <f>IF(VLOOKUP($B46,'S 3 H NET'!$B$6:$N$68,13,FALSE)="","",(VLOOKUP($B46,'S 3 H NET'!$B$6:$N$68,13,FALSE)))</f>
        <v/>
      </c>
      <c r="AH46" s="59" t="str">
        <f>IF(AG46="","",SUM(AF46:AG46))</f>
        <v/>
      </c>
      <c r="AI46" s="59">
        <f>SUM(G46,J46,M46,P46,S46,V46,Y46,AB46,AE46,AH46)</f>
        <v>109</v>
      </c>
      <c r="AJ46" s="20">
        <f>+COUNT(G46,J46,M46,P46,S46,V46,Y46,AB46,AE46,AH46)</f>
        <v>4</v>
      </c>
      <c r="AK46" s="20">
        <f>IF(AJ46&lt;6,0,+SMALL(($G46,$J46,$M46,$P46,$S46,$V46,$Y46,$AB46,$AE46,$AH46),1))</f>
        <v>0</v>
      </c>
      <c r="AL46" s="20">
        <f>IF(AJ46&lt;7,0,+SMALL(($G46,$J46,$M46,$P46,$S46,$V46,$Y46,$AB46,$AE46,$AH46),2))</f>
        <v>0</v>
      </c>
      <c r="AM46" s="20">
        <f>IF(AJ46&lt;8,0,+SMALL(($G46,$J46,$M46,$P46,$S46,$V46,$Y46,$AB46,$AE46,$AH46),3))</f>
        <v>0</v>
      </c>
      <c r="AN46" s="20">
        <f>IF(AJ46&lt;9,0,+SMALL(($G46,$J46,$M46,$P46,$S46,$V46,$Y46,$AB46,$AE46,$AH46),4))</f>
        <v>0</v>
      </c>
      <c r="AO46" s="20">
        <f>AI46-AK46-AL46-AM46-AN46</f>
        <v>109</v>
      </c>
      <c r="AP46" s="20">
        <f>RANK(AO46,$AO$6:$AO$68,0)</f>
        <v>40</v>
      </c>
      <c r="AR46" s="22"/>
      <c r="AS46" s="22"/>
      <c r="AT46" s="22"/>
      <c r="AU46" s="13"/>
    </row>
    <row r="47" spans="1:47" s="11" customFormat="1">
      <c r="A47" s="3"/>
      <c r="B47" s="48" t="s">
        <v>71</v>
      </c>
      <c r="C47" s="49"/>
      <c r="D47" s="55" t="s">
        <v>50</v>
      </c>
      <c r="E47" s="7">
        <f>IF(VLOOKUP($B47,'S 3 H BRUT'!$B$6:$E$68,4,FALSE)="","",(VLOOKUP($B47,'S 3 H BRUT'!$B$6:$E$68,4,FALSE)))</f>
        <v>16</v>
      </c>
      <c r="F47" s="7">
        <f>IF(VLOOKUP($B47,'S 3 H NET'!$B$6:E$668,4,FALSE)="","",(VLOOKUP($B47,'S 3 H NET'!$B$6:$E$68,4,FALSE)))</f>
        <v>37</v>
      </c>
      <c r="G47" s="59">
        <f>IF(F47="","",SUM(E47:F47))</f>
        <v>53</v>
      </c>
      <c r="H47" s="7" t="str">
        <f>IF(VLOOKUP($B47,'S 3 H BRUT'!$B$6:$F$68,5,FALSE)="","",(VLOOKUP($B47,'S 3 H BRUT'!$B$6:$F$68,5,FALSE)))</f>
        <v/>
      </c>
      <c r="I47" s="7" t="str">
        <f>IF(VLOOKUP($B47,'S 3 H NET'!$B$6:$F$68,5,FALSE)="","",(VLOOKUP($B47,'S 3 H NET'!$B$6:$F$68,5,FALSE)))</f>
        <v/>
      </c>
      <c r="J47" s="59" t="str">
        <f>IF(I47="","",SUM(H47:I47))</f>
        <v/>
      </c>
      <c r="K47" s="7" t="str">
        <f>IF(VLOOKUP($B47,'S 3 H BRUT'!$B$6:$G$68,6,FALSE)="","",(VLOOKUP($B47,'S 3 H BRUT'!$B$6:$G$68,6,FALSE)))</f>
        <v/>
      </c>
      <c r="L47" s="7" t="str">
        <f>IF(VLOOKUP($B47,'S 3 H NET'!$B$6:$G$68,6,FALSE)="","",(VLOOKUP($B47,'S 3 H NET'!$B$6:$G$68,6,FALSE)))</f>
        <v/>
      </c>
      <c r="M47" s="59" t="str">
        <f>IF(L47="","",SUM(K47:L47))</f>
        <v/>
      </c>
      <c r="N47" s="7" t="str">
        <f>IF(VLOOKUP($B47,'S 3 H BRUT'!$B$6:$H$68,7,FALSE)="","",(VLOOKUP($B47,'S 3 H BRUT'!$B$6:$H$68,7,FALSE)))</f>
        <v/>
      </c>
      <c r="O47" s="7" t="str">
        <f>IF(VLOOKUP($B47,'S 3 H NET'!$B$6:$H$68,7,FALSE)="","",(VLOOKUP($B47,'S 3 H NET'!$B$6:$H$68,7,FALSE)))</f>
        <v/>
      </c>
      <c r="P47" s="59" t="str">
        <f>IF(O47="","",SUM(N47:O47))</f>
        <v/>
      </c>
      <c r="Q47" s="7">
        <f>IF(VLOOKUP($B47,'S 3 H BRUT'!$B$6:$J$68,8,FALSE)="","",(VLOOKUP($B47,'S 3 H BRUT'!$B$6:$J$68,8,FALSE)))</f>
        <v>15</v>
      </c>
      <c r="R47" s="7">
        <f>IF(VLOOKUP($B47,'S 3 H NET'!$B$6:$I$68,8,FALSE)="","",(VLOOKUP($B47,'S 3 H NET'!$B$6:$I$68,8,FALSE)))</f>
        <v>39</v>
      </c>
      <c r="S47" s="59">
        <f>IF(R47="","",SUM(Q47:R47))</f>
        <v>54</v>
      </c>
      <c r="T47" s="7" t="str">
        <f>IF(VLOOKUP($B47,'S 3 H BRUT'!$B$6:$J$68,9,FALSE)="","",(VLOOKUP($B47,'S 3 H BRUT'!$B$6:$J$68,9,FALSE)))</f>
        <v/>
      </c>
      <c r="U47" s="7" t="str">
        <f>IF(VLOOKUP($B47,'S 3 H NET'!$B$6:$J$68,9,FALSE)="","",(VLOOKUP($B47,'S 3 H NET'!$B$6:$J$68,9,FALSE)))</f>
        <v/>
      </c>
      <c r="V47" s="59" t="str">
        <f>IF(U47="","",SUM(T47:U47))</f>
        <v/>
      </c>
      <c r="W47" s="7" t="str">
        <f>IF(VLOOKUP($B47,'S 3 H BRUT'!$B$6:$M$68,10,FALSE)="","",(VLOOKUP($B47,'S 3 H BRUT'!$B$6:$M$68,10,FALSE)))</f>
        <v/>
      </c>
      <c r="X47" s="7" t="str">
        <f>IF(VLOOKUP($B47,'S 3 H NET'!$B$6:$K$68,10,FALSE)="","",(VLOOKUP($B47,'S 3 H NET'!$B$6:$K$68,10,FALSE)))</f>
        <v/>
      </c>
      <c r="Y47" s="59" t="str">
        <f>IF(X47="","",SUM(W47:X47))</f>
        <v/>
      </c>
      <c r="Z47" s="7" t="str">
        <f>IF(VLOOKUP($B47,'S 3 H BRUT'!$B$6:$L$68,11,FALSE)="","",(VLOOKUP($B47,'S 3 H BRUT'!$B$6:$L$68,11,FALSE)))</f>
        <v/>
      </c>
      <c r="AA47" s="7" t="str">
        <f>IF(VLOOKUP($B47,'S 3 H NET'!$B$6:$L$68,11,FALSE)="","",(VLOOKUP($B47,'S 3 H NET'!$B$6:$L$68,11,FALSE)))</f>
        <v/>
      </c>
      <c r="AB47" s="59" t="str">
        <f>IF(AA47="","",SUM(Z47:AA47))</f>
        <v/>
      </c>
      <c r="AC47" s="7" t="str">
        <f>IF(VLOOKUP($B47,'S 3 H BRUT'!$B$6:$M$68,12,FALSE)="","",(VLOOKUP($B47,'S 3 H BRUT'!$B$6:$M$68,12,FALSE)))</f>
        <v/>
      </c>
      <c r="AD47" s="7" t="str">
        <f>IF(VLOOKUP($B47,'S 3 H NET'!$B$6:$M$68,12,FALSE)="","",(VLOOKUP($B47,'S 3 H NET'!$B$6:$M$68,12,FALSE)))</f>
        <v/>
      </c>
      <c r="AE47" s="59" t="str">
        <f>IF(AD47="","",SUM(AC47:AD47))</f>
        <v/>
      </c>
      <c r="AF47" s="7" t="str">
        <f>IF(VLOOKUP($B47,'S 3 H BRUT'!$B$6:$N$68,13,FALSE)="","",(VLOOKUP($B47,'S 3 H BRUT'!$B$6:$N$68,13,FALSE)))</f>
        <v/>
      </c>
      <c r="AG47" s="7" t="str">
        <f>IF(VLOOKUP($B47,'S 3 H NET'!$B$6:$N$68,13,FALSE)="","",(VLOOKUP($B47,'S 3 H NET'!$B$6:$N$68,13,FALSE)))</f>
        <v/>
      </c>
      <c r="AH47" s="59" t="str">
        <f>IF(AG47="","",SUM(AF47:AG47))</f>
        <v/>
      </c>
      <c r="AI47" s="59">
        <f>SUM(G47,J47,M47,P47,S47,V47,Y47,AB47,AE47,AH47)</f>
        <v>107</v>
      </c>
      <c r="AJ47" s="20">
        <f>+COUNT(G47,J47,M47,P47,S47,V47,Y47,AB47,AE47,AH47)</f>
        <v>2</v>
      </c>
      <c r="AK47" s="20">
        <f>IF(AJ47&lt;6,0,+SMALL(($G47,$J47,$M47,$P47,$S47,$V47,$Y47,$AB47,$AE47,$AH47),1))</f>
        <v>0</v>
      </c>
      <c r="AL47" s="20">
        <f>IF(AJ47&lt;7,0,+SMALL(($G47,$J47,$M47,$P47,$S47,$V47,$Y47,$AB47,$AE47,$AH47),2))</f>
        <v>0</v>
      </c>
      <c r="AM47" s="20">
        <f>IF(AJ47&lt;8,0,+SMALL(($G47,$J47,$M47,$P47,$S47,$V47,$Y47,$AB47,$AE47,$AH47),3))</f>
        <v>0</v>
      </c>
      <c r="AN47" s="20">
        <f>IF(AJ47&lt;9,0,+SMALL(($G47,$J47,$M47,$P47,$S47,$V47,$Y47,$AB47,$AE47,$AH47),4))</f>
        <v>0</v>
      </c>
      <c r="AO47" s="20">
        <f>AI47-AK47-AL47-AM47-AN47</f>
        <v>107</v>
      </c>
      <c r="AP47" s="20">
        <f>RANK(AO47,$AO$6:$AO$68,0)</f>
        <v>42</v>
      </c>
      <c r="AR47" s="22"/>
      <c r="AS47" s="22"/>
      <c r="AT47" s="22"/>
      <c r="AU47" s="13"/>
    </row>
    <row r="48" spans="1:47" s="11" customFormat="1">
      <c r="A48" s="3"/>
      <c r="B48" s="129" t="s">
        <v>156</v>
      </c>
      <c r="C48" s="49"/>
      <c r="D48" s="54" t="s">
        <v>48</v>
      </c>
      <c r="E48" s="7" t="str">
        <f>IF(VLOOKUP($B48,'S 3 H BRUT'!$B$6:$E$68,4,FALSE)="","",(VLOOKUP($B48,'S 3 H BRUT'!$B$6:$E$68,4,FALSE)))</f>
        <v/>
      </c>
      <c r="F48" s="7" t="str">
        <f>IF(VLOOKUP($B48,'S 3 H NET'!$B$6:E$668,4,FALSE)="","",(VLOOKUP($B48,'S 3 H NET'!$B$6:$E$68,4,FALSE)))</f>
        <v/>
      </c>
      <c r="G48" s="59" t="str">
        <f>IF(F48="","",SUM(E48:F48))</f>
        <v/>
      </c>
      <c r="H48" s="7" t="str">
        <f>IF(VLOOKUP($B48,'S 3 H BRUT'!$B$6:$F$68,5,FALSE)="","",(VLOOKUP($B48,'S 3 H BRUT'!$B$6:$F$68,5,FALSE)))</f>
        <v/>
      </c>
      <c r="I48" s="7" t="str">
        <f>IF(VLOOKUP($B48,'S 3 H NET'!$B$6:$F$68,5,FALSE)="","",(VLOOKUP($B48,'S 3 H NET'!$B$6:$F$68,5,FALSE)))</f>
        <v/>
      </c>
      <c r="J48" s="59" t="str">
        <f>IF(I48="","",SUM(H48:I48))</f>
        <v/>
      </c>
      <c r="K48" s="7">
        <f>IF(VLOOKUP($B48,'S 3 H BRUT'!$B$6:$G$68,6,FALSE)="","",(VLOOKUP($B48,'S 3 H BRUT'!$B$6:$G$68,6,FALSE)))</f>
        <v>17</v>
      </c>
      <c r="L48" s="7">
        <f>IF(VLOOKUP($B48,'S 3 H NET'!$B$6:$G$68,6,FALSE)="","",(VLOOKUP($B48,'S 3 H NET'!$B$6:$G$68,6,FALSE)))</f>
        <v>26</v>
      </c>
      <c r="M48" s="59">
        <f>IF(L48="","",SUM(K48:L48))</f>
        <v>43</v>
      </c>
      <c r="N48" s="7" t="str">
        <f>IF(VLOOKUP($B48,'S 3 H BRUT'!$B$6:$H$68,7,FALSE)="","",(VLOOKUP($B48,'S 3 H BRUT'!$B$6:$H$68,7,FALSE)))</f>
        <v/>
      </c>
      <c r="O48" s="7" t="str">
        <f>IF(VLOOKUP($B48,'S 3 H NET'!$B$6:$H$68,7,FALSE)="","",(VLOOKUP($B48,'S 3 H NET'!$B$6:$H$68,7,FALSE)))</f>
        <v/>
      </c>
      <c r="P48" s="59" t="str">
        <f>IF(O48="","",SUM(N48:O48))</f>
        <v/>
      </c>
      <c r="Q48" s="7" t="str">
        <f>IF(VLOOKUP($B48,'S 3 H BRUT'!$B$6:$J$68,8,FALSE)="","",(VLOOKUP($B48,'S 3 H BRUT'!$B$6:$J$68,8,FALSE)))</f>
        <v/>
      </c>
      <c r="R48" s="7" t="str">
        <f>IF(VLOOKUP($B48,'S 3 H NET'!$B$6:$I$68,8,FALSE)="","",(VLOOKUP($B48,'S 3 H NET'!$B$6:$I$68,8,FALSE)))</f>
        <v/>
      </c>
      <c r="S48" s="59" t="str">
        <f>IF(R48="","",SUM(Q48:R48))</f>
        <v/>
      </c>
      <c r="T48" s="7" t="str">
        <f>IF(VLOOKUP($B48,'S 3 H BRUT'!$B$6:$J$68,9,FALSE)="","",(VLOOKUP($B48,'S 3 H BRUT'!$B$6:$J$68,9,FALSE)))</f>
        <v/>
      </c>
      <c r="U48" s="7" t="str">
        <f>IF(VLOOKUP($B48,'S 3 H NET'!$B$6:$J$68,9,FALSE)="","",(VLOOKUP($B48,'S 3 H NET'!$B$6:$J$68,9,FALSE)))</f>
        <v/>
      </c>
      <c r="V48" s="59" t="str">
        <f>IF(U48="","",SUM(T48:U48))</f>
        <v/>
      </c>
      <c r="W48" s="7" t="str">
        <f>IF(VLOOKUP($B48,'S 3 H BRUT'!$B$6:$M$68,10,FALSE)="","",(VLOOKUP($B48,'S 3 H BRUT'!$B$6:$M$68,10,FALSE)))</f>
        <v/>
      </c>
      <c r="X48" s="7" t="str">
        <f>IF(VLOOKUP($B48,'S 3 H NET'!$B$6:$K$68,10,FALSE)="","",(VLOOKUP($B48,'S 3 H NET'!$B$6:$K$68,10,FALSE)))</f>
        <v/>
      </c>
      <c r="Y48" s="59" t="str">
        <f>IF(X48="","",SUM(W48:X48))</f>
        <v/>
      </c>
      <c r="Z48" s="7">
        <f>IF(VLOOKUP($B48,'S 3 H BRUT'!$B$6:$L$68,11,FALSE)="","",(VLOOKUP($B48,'S 3 H BRUT'!$B$6:$L$68,11,FALSE)))</f>
        <v>21</v>
      </c>
      <c r="AA48" s="7">
        <f>IF(VLOOKUP($B48,'S 3 H NET'!$B$6:$L$68,11,FALSE)="","",(VLOOKUP($B48,'S 3 H NET'!$B$6:$L$68,11,FALSE)))</f>
        <v>36</v>
      </c>
      <c r="AB48" s="59">
        <f>IF(AA48="","",SUM(Z48:AA48))</f>
        <v>57</v>
      </c>
      <c r="AC48" s="7" t="str">
        <f>IF(VLOOKUP($B48,'S 3 H BRUT'!$B$6:$M$68,12,FALSE)="","",(VLOOKUP($B48,'S 3 H BRUT'!$B$6:$M$68,12,FALSE)))</f>
        <v/>
      </c>
      <c r="AD48" s="7" t="str">
        <f>IF(VLOOKUP($B48,'S 3 H NET'!$B$6:$M$68,12,FALSE)="","",(VLOOKUP($B48,'S 3 H NET'!$B$6:$M$68,12,FALSE)))</f>
        <v/>
      </c>
      <c r="AE48" s="59" t="str">
        <f>IF(AD48="","",SUM(AC48:AD48))</f>
        <v/>
      </c>
      <c r="AF48" s="7" t="str">
        <f>IF(VLOOKUP($B48,'S 3 H BRUT'!$B$6:$N$68,13,FALSE)="","",(VLOOKUP($B48,'S 3 H BRUT'!$B$6:$N$68,13,FALSE)))</f>
        <v/>
      </c>
      <c r="AG48" s="7" t="str">
        <f>IF(VLOOKUP($B48,'S 3 H NET'!$B$6:$N$68,13,FALSE)="","",(VLOOKUP($B48,'S 3 H NET'!$B$6:$N$68,13,FALSE)))</f>
        <v/>
      </c>
      <c r="AH48" s="59" t="str">
        <f>IF(AG48="","",SUM(AF48:AG48))</f>
        <v/>
      </c>
      <c r="AI48" s="59">
        <f>SUM(G48,J48,M48,P48,S48,V48,Y48,AB48,AE48,AH48)</f>
        <v>100</v>
      </c>
      <c r="AJ48" s="20">
        <f>+COUNT(G48,J48,M48,P48,S48,V48,Y48,AB48,AE48,AH48)</f>
        <v>2</v>
      </c>
      <c r="AK48" s="20">
        <f>IF(AJ48&lt;6,0,+SMALL(($G48,$J48,$M48,$P48,$S48,$V48,$Y48,$AB48,$AE48,$AH48),1))</f>
        <v>0</v>
      </c>
      <c r="AL48" s="20">
        <f>IF(AJ48&lt;7,0,+SMALL(($G48,$J48,$M48,$P48,$S48,$V48,$Y48,$AB48,$AE48,$AH48),2))</f>
        <v>0</v>
      </c>
      <c r="AM48" s="20">
        <f>IF(AJ48&lt;8,0,+SMALL(($G48,$J48,$M48,$P48,$S48,$V48,$Y48,$AB48,$AE48,$AH48),3))</f>
        <v>0</v>
      </c>
      <c r="AN48" s="20">
        <f>IF(AJ48&lt;9,0,+SMALL(($G48,$J48,$M48,$P48,$S48,$V48,$Y48,$AB48,$AE48,$AH48),4))</f>
        <v>0</v>
      </c>
      <c r="AO48" s="20">
        <f>AI48-AK48-AL48-AM48-AN48</f>
        <v>100</v>
      </c>
      <c r="AP48" s="20">
        <f>RANK(AO48,$AO$6:$AO$68,0)</f>
        <v>43</v>
      </c>
      <c r="AR48" s="22"/>
      <c r="AS48" s="22"/>
      <c r="AT48" s="22"/>
      <c r="AU48" s="13"/>
    </row>
    <row r="49" spans="1:47" s="11" customFormat="1">
      <c r="A49" s="3"/>
      <c r="B49" s="48" t="s">
        <v>189</v>
      </c>
      <c r="C49" s="36"/>
      <c r="D49" s="76" t="s">
        <v>16</v>
      </c>
      <c r="E49" s="7">
        <f>IF(VLOOKUP($B49,'S 3 H BRUT'!$B$6:$E$68,4,FALSE)="","",(VLOOKUP($B49,'S 3 H BRUT'!$B$6:$E$68,4,FALSE)))</f>
        <v>22</v>
      </c>
      <c r="F49" s="7">
        <f>IF(VLOOKUP($B49,'S 3 H NET'!$B$6:E$668,4,FALSE)="","",(VLOOKUP($B49,'S 3 H NET'!$B$6:$E$68,4,FALSE)))</f>
        <v>38</v>
      </c>
      <c r="G49" s="59">
        <f>IF(F49="","",SUM(E49:F49))</f>
        <v>60</v>
      </c>
      <c r="H49" s="7">
        <f>IF(VLOOKUP($B49,'S 3 H BRUT'!$B$6:$F$68,5,FALSE)="","",(VLOOKUP($B49,'S 3 H BRUT'!$B$6:$F$68,5,FALSE)))</f>
        <v>12</v>
      </c>
      <c r="I49" s="7">
        <f>IF(VLOOKUP($B49,'S 3 H NET'!$B$6:$F$68,5,FALSE)="","",(VLOOKUP($B49,'S 3 H NET'!$B$6:$F$68,5,FALSE)))</f>
        <v>25</v>
      </c>
      <c r="J49" s="59">
        <f>IF(I49="","",SUM(H49:I49))</f>
        <v>37</v>
      </c>
      <c r="K49" s="7" t="str">
        <f>IF(VLOOKUP($B49,'S 3 H BRUT'!$B$6:$G$68,6,FALSE)="","",(VLOOKUP($B49,'S 3 H BRUT'!$B$6:$G$68,6,FALSE)))</f>
        <v/>
      </c>
      <c r="L49" s="7" t="str">
        <f>IF(VLOOKUP($B49,'S 3 H NET'!$B$6:$G$68,6,FALSE)="","",(VLOOKUP($B49,'S 3 H NET'!$B$6:$G$68,6,FALSE)))</f>
        <v/>
      </c>
      <c r="M49" s="59" t="str">
        <f>IF(L49="","",SUM(K49:L49))</f>
        <v/>
      </c>
      <c r="N49" s="7" t="str">
        <f>IF(VLOOKUP($B49,'S 3 H BRUT'!$B$6:$H$68,7,FALSE)="","",(VLOOKUP($B49,'S 3 H BRUT'!$B$6:$H$68,7,FALSE)))</f>
        <v/>
      </c>
      <c r="O49" s="7" t="str">
        <f>IF(VLOOKUP($B49,'S 3 H NET'!$B$6:$H$68,7,FALSE)="","",(VLOOKUP($B49,'S 3 H NET'!$B$6:$H$68,7,FALSE)))</f>
        <v/>
      </c>
      <c r="P49" s="59" t="str">
        <f>IF(O49="","",SUM(N49:O49))</f>
        <v/>
      </c>
      <c r="Q49" s="7" t="str">
        <f>IF(VLOOKUP($B49,'S 3 H BRUT'!$B$6:$J$68,8,FALSE)="","",(VLOOKUP($B49,'S 3 H BRUT'!$B$6:$J$68,8,FALSE)))</f>
        <v/>
      </c>
      <c r="R49" s="7" t="str">
        <f>IF(VLOOKUP($B49,'S 3 H NET'!$B$6:$I$68,8,FALSE)="","",(VLOOKUP($B49,'S 3 H NET'!$B$6:$I$68,8,FALSE)))</f>
        <v/>
      </c>
      <c r="S49" s="59" t="str">
        <f>IF(R49="","",SUM(Q49:R49))</f>
        <v/>
      </c>
      <c r="T49" s="7" t="str">
        <f>IF(VLOOKUP($B49,'S 3 H BRUT'!$B$6:$J$68,9,FALSE)="","",(VLOOKUP($B49,'S 3 H BRUT'!$B$6:$J$68,9,FALSE)))</f>
        <v/>
      </c>
      <c r="U49" s="7" t="str">
        <f>IF(VLOOKUP($B49,'S 3 H NET'!$B$6:$J$68,9,FALSE)="","",(VLOOKUP($B49,'S 3 H NET'!$B$6:$J$68,9,FALSE)))</f>
        <v/>
      </c>
      <c r="V49" s="59" t="str">
        <f>IF(U49="","",SUM(T49:U49))</f>
        <v/>
      </c>
      <c r="W49" s="7" t="str">
        <f>IF(VLOOKUP($B49,'S 3 H BRUT'!$B$6:$M$68,10,FALSE)="","",(VLOOKUP($B49,'S 3 H BRUT'!$B$6:$M$68,10,FALSE)))</f>
        <v/>
      </c>
      <c r="X49" s="7" t="str">
        <f>IF(VLOOKUP($B49,'S 3 H NET'!$B$6:$K$68,10,FALSE)="","",(VLOOKUP($B49,'S 3 H NET'!$B$6:$K$68,10,FALSE)))</f>
        <v/>
      </c>
      <c r="Y49" s="59" t="str">
        <f>IF(X49="","",SUM(W49:X49))</f>
        <v/>
      </c>
      <c r="Z49" s="7" t="str">
        <f>IF(VLOOKUP($B49,'S 3 H BRUT'!$B$6:$L$68,11,FALSE)="","",(VLOOKUP($B49,'S 3 H BRUT'!$B$6:$L$68,11,FALSE)))</f>
        <v/>
      </c>
      <c r="AA49" s="7" t="str">
        <f>IF(VLOOKUP($B49,'S 3 H NET'!$B$6:$L$68,11,FALSE)="","",(VLOOKUP($B49,'S 3 H NET'!$B$6:$L$68,11,FALSE)))</f>
        <v/>
      </c>
      <c r="AB49" s="59" t="str">
        <f>IF(AA49="","",SUM(Z49:AA49))</f>
        <v/>
      </c>
      <c r="AC49" s="7" t="str">
        <f>IF(VLOOKUP($B49,'S 3 H BRUT'!$B$6:$M$68,12,FALSE)="","",(VLOOKUP($B49,'S 3 H BRUT'!$B$6:$M$68,12,FALSE)))</f>
        <v/>
      </c>
      <c r="AD49" s="7" t="str">
        <f>IF(VLOOKUP($B49,'S 3 H NET'!$B$6:$M$68,12,FALSE)="","",(VLOOKUP($B49,'S 3 H NET'!$B$6:$M$68,12,FALSE)))</f>
        <v/>
      </c>
      <c r="AE49" s="59" t="str">
        <f>IF(AD49="","",SUM(AC49:AD49))</f>
        <v/>
      </c>
      <c r="AF49" s="7" t="str">
        <f>IF(VLOOKUP($B49,'S 3 H BRUT'!$B$6:$N$68,13,FALSE)="","",(VLOOKUP($B49,'S 3 H BRUT'!$B$6:$N$68,13,FALSE)))</f>
        <v/>
      </c>
      <c r="AG49" s="7" t="str">
        <f>IF(VLOOKUP($B49,'S 3 H NET'!$B$6:$N$68,13,FALSE)="","",(VLOOKUP($B49,'S 3 H NET'!$B$6:$N$68,13,FALSE)))</f>
        <v/>
      </c>
      <c r="AH49" s="59" t="str">
        <f>IF(AG49="","",SUM(AF49:AG49))</f>
        <v/>
      </c>
      <c r="AI49" s="59">
        <f>SUM(G49,J49,M49,P49,S49,V49,Y49,AB49,AE49,AH49)</f>
        <v>97</v>
      </c>
      <c r="AJ49" s="20">
        <f>+COUNT(G49,J49,M49,P49,S49,V49,Y49,AB49,AE49,AH49)</f>
        <v>2</v>
      </c>
      <c r="AK49" s="20">
        <f>IF(AJ49&lt;6,0,+SMALL(($G49,$J49,$M49,$P49,$S49,$V49,$Y49,$AB49,$AE49,$AH49),1))</f>
        <v>0</v>
      </c>
      <c r="AL49" s="20">
        <f>IF(AJ49&lt;7,0,+SMALL(($G49,$J49,$M49,$P49,$S49,$V49,$Y49,$AB49,$AE49,$AH49),2))</f>
        <v>0</v>
      </c>
      <c r="AM49" s="20">
        <f>IF(AJ49&lt;8,0,+SMALL(($G49,$J49,$M49,$P49,$S49,$V49,$Y49,$AB49,$AE49,$AH49),3))</f>
        <v>0</v>
      </c>
      <c r="AN49" s="20">
        <f>IF(AJ49&lt;9,0,+SMALL(($G49,$J49,$M49,$P49,$S49,$V49,$Y49,$AB49,$AE49,$AH49),4))</f>
        <v>0</v>
      </c>
      <c r="AO49" s="20">
        <f>AI49-AK49-AL49-AM49-AN49</f>
        <v>97</v>
      </c>
      <c r="AP49" s="20">
        <f>RANK(AO49,$AO$6:$AO$68,0)</f>
        <v>44</v>
      </c>
      <c r="AR49" s="22"/>
      <c r="AS49" s="22"/>
      <c r="AT49" s="22"/>
      <c r="AU49" s="13"/>
    </row>
    <row r="50" spans="1:47" s="11" customFormat="1">
      <c r="A50" s="3"/>
      <c r="B50" s="129" t="s">
        <v>47</v>
      </c>
      <c r="C50" s="36"/>
      <c r="D50" s="46" t="s">
        <v>22</v>
      </c>
      <c r="E50" s="7">
        <f>IF(VLOOKUP($B50,'S 3 H BRUT'!$B$6:$E$68,4,FALSE)="","",(VLOOKUP($B50,'S 3 H BRUT'!$B$6:$E$68,4,FALSE)))</f>
        <v>9</v>
      </c>
      <c r="F50" s="7">
        <f>IF(VLOOKUP($B50,'S 3 H NET'!$B$6:E$668,4,FALSE)="","",(VLOOKUP($B50,'S 3 H NET'!$B$6:$E$68,4,FALSE)))</f>
        <v>37</v>
      </c>
      <c r="G50" s="59">
        <f>IF(F50="","",SUM(E50:F50))</f>
        <v>46</v>
      </c>
      <c r="H50" s="7" t="str">
        <f>IF(VLOOKUP($B50,'S 3 H BRUT'!$B$6:$F$68,5,FALSE)="","",(VLOOKUP($B50,'S 3 H BRUT'!$B$6:$F$68,5,FALSE)))</f>
        <v/>
      </c>
      <c r="I50" s="7" t="str">
        <f>IF(VLOOKUP($B50,'S 3 H NET'!$B$6:$F$68,5,FALSE)="","",(VLOOKUP($B50,'S 3 H NET'!$B$6:$F$68,5,FALSE)))</f>
        <v/>
      </c>
      <c r="J50" s="59" t="str">
        <f>IF(I50="","",SUM(H50:I50))</f>
        <v/>
      </c>
      <c r="K50" s="7">
        <f>IF(VLOOKUP($B50,'S 3 H BRUT'!$B$6:$G$68,6,FALSE)="","",(VLOOKUP($B50,'S 3 H BRUT'!$B$6:$G$68,6,FALSE)))</f>
        <v>7</v>
      </c>
      <c r="L50" s="7">
        <f>IF(VLOOKUP($B50,'S 3 H NET'!$B$6:$G$68,6,FALSE)="","",(VLOOKUP($B50,'S 3 H NET'!$B$6:$G$68,6,FALSE)))</f>
        <v>31</v>
      </c>
      <c r="M50" s="59">
        <f>IF(L50="","",SUM(K50:L50))</f>
        <v>38</v>
      </c>
      <c r="N50" s="7" t="str">
        <f>IF(VLOOKUP($B50,'S 3 H BRUT'!$B$6:$H$68,7,FALSE)="","",(VLOOKUP($B50,'S 3 H BRUT'!$B$6:$H$68,7,FALSE)))</f>
        <v/>
      </c>
      <c r="O50" s="7" t="str">
        <f>IF(VLOOKUP($B50,'S 3 H NET'!$B$6:$H$68,7,FALSE)="","",(VLOOKUP($B50,'S 3 H NET'!$B$6:$H$68,7,FALSE)))</f>
        <v/>
      </c>
      <c r="P50" s="59" t="str">
        <f>IF(O50="","",SUM(N50:O50))</f>
        <v/>
      </c>
      <c r="Q50" s="7" t="str">
        <f>IF(VLOOKUP($B50,'S 3 H BRUT'!$B$6:$J$68,8,FALSE)="","",(VLOOKUP($B50,'S 3 H BRUT'!$B$6:$J$68,8,FALSE)))</f>
        <v/>
      </c>
      <c r="R50" s="7" t="str">
        <f>IF(VLOOKUP($B50,'S 3 H NET'!$B$6:$I$68,8,FALSE)="","",(VLOOKUP($B50,'S 3 H NET'!$B$6:$I$68,8,FALSE)))</f>
        <v/>
      </c>
      <c r="S50" s="59" t="str">
        <f>IF(R50="","",SUM(Q50:R50))</f>
        <v/>
      </c>
      <c r="T50" s="7" t="str">
        <f>IF(VLOOKUP($B50,'S 3 H BRUT'!$B$6:$J$68,9,FALSE)="","",(VLOOKUP($B50,'S 3 H BRUT'!$B$6:$J$68,9,FALSE)))</f>
        <v/>
      </c>
      <c r="U50" s="7" t="str">
        <f>IF(VLOOKUP($B50,'S 3 H NET'!$B$6:$J$68,9,FALSE)="","",(VLOOKUP($B50,'S 3 H NET'!$B$6:$J$68,9,FALSE)))</f>
        <v/>
      </c>
      <c r="V50" s="59" t="str">
        <f>IF(U50="","",SUM(T50:U50))</f>
        <v/>
      </c>
      <c r="W50" s="7" t="str">
        <f>IF(VLOOKUP($B50,'S 3 H BRUT'!$B$6:$M$68,10,FALSE)="","",(VLOOKUP($B50,'S 3 H BRUT'!$B$6:$M$68,10,FALSE)))</f>
        <v/>
      </c>
      <c r="X50" s="7" t="str">
        <f>IF(VLOOKUP($B50,'S 3 H NET'!$B$6:$K$68,10,FALSE)="","",(VLOOKUP($B50,'S 3 H NET'!$B$6:$K$68,10,FALSE)))</f>
        <v/>
      </c>
      <c r="Y50" s="59" t="str">
        <f>IF(X50="","",SUM(W50:X50))</f>
        <v/>
      </c>
      <c r="Z50" s="7" t="str">
        <f>IF(VLOOKUP($B50,'S 3 H BRUT'!$B$6:$L$68,11,FALSE)="","",(VLOOKUP($B50,'S 3 H BRUT'!$B$6:$L$68,11,FALSE)))</f>
        <v/>
      </c>
      <c r="AA50" s="7" t="str">
        <f>IF(VLOOKUP($B50,'S 3 H NET'!$B$6:$L$68,11,FALSE)="","",(VLOOKUP($B50,'S 3 H NET'!$B$6:$L$68,11,FALSE)))</f>
        <v/>
      </c>
      <c r="AB50" s="59" t="str">
        <f>IF(AA50="","",SUM(Z50:AA50))</f>
        <v/>
      </c>
      <c r="AC50" s="7" t="str">
        <f>IF(VLOOKUP($B50,'S 3 H BRUT'!$B$6:$M$68,12,FALSE)="","",(VLOOKUP($B50,'S 3 H BRUT'!$B$6:$M$68,12,FALSE)))</f>
        <v/>
      </c>
      <c r="AD50" s="7" t="str">
        <f>IF(VLOOKUP($B50,'S 3 H NET'!$B$6:$M$68,12,FALSE)="","",(VLOOKUP($B50,'S 3 H NET'!$B$6:$M$68,12,FALSE)))</f>
        <v/>
      </c>
      <c r="AE50" s="59" t="str">
        <f>IF(AD50="","",SUM(AC50:AD50))</f>
        <v/>
      </c>
      <c r="AF50" s="7" t="str">
        <f>IF(VLOOKUP($B50,'S 3 H BRUT'!$B$6:$N$68,13,FALSE)="","",(VLOOKUP($B50,'S 3 H BRUT'!$B$6:$N$68,13,FALSE)))</f>
        <v/>
      </c>
      <c r="AG50" s="7" t="str">
        <f>IF(VLOOKUP($B50,'S 3 H NET'!$B$6:$N$68,13,FALSE)="","",(VLOOKUP($B50,'S 3 H NET'!$B$6:$N$68,13,FALSE)))</f>
        <v/>
      </c>
      <c r="AH50" s="59" t="str">
        <f>IF(AG50="","",SUM(AF50:AG50))</f>
        <v/>
      </c>
      <c r="AI50" s="59">
        <f>SUM(G50,J50,M50,P50,S50,V50,Y50,AB50,AE50,AH50)</f>
        <v>84</v>
      </c>
      <c r="AJ50" s="20">
        <f>+COUNT(G50,J50,M50,P50,S50,V50,Y50,AB50,AE50,AH50)</f>
        <v>2</v>
      </c>
      <c r="AK50" s="20">
        <f>IF(AJ50&lt;6,0,+SMALL(($G50,$J50,$M50,$P50,$S50,$V50,$Y50,$AB50,$AE50,$AH50),1))</f>
        <v>0</v>
      </c>
      <c r="AL50" s="20">
        <f>IF(AJ50&lt;7,0,+SMALL(($G50,$J50,$M50,$P50,$S50,$V50,$Y50,$AB50,$AE50,$AH50),2))</f>
        <v>0</v>
      </c>
      <c r="AM50" s="20">
        <f>IF(AJ50&lt;8,0,+SMALL(($G50,$J50,$M50,$P50,$S50,$V50,$Y50,$AB50,$AE50,$AH50),3))</f>
        <v>0</v>
      </c>
      <c r="AN50" s="20">
        <f>IF(AJ50&lt;9,0,+SMALL(($G50,$J50,$M50,$P50,$S50,$V50,$Y50,$AB50,$AE50,$AH50),4))</f>
        <v>0</v>
      </c>
      <c r="AO50" s="20">
        <f>AI50-AK50-AL50-AM50-AN50</f>
        <v>84</v>
      </c>
      <c r="AP50" s="20">
        <f>RANK(AO50,$AO$6:$AO$68,0)</f>
        <v>45</v>
      </c>
      <c r="AR50" s="22"/>
      <c r="AS50" s="22"/>
      <c r="AT50" s="22"/>
      <c r="AU50" s="13"/>
    </row>
    <row r="51" spans="1:47">
      <c r="B51" s="129" t="s">
        <v>294</v>
      </c>
      <c r="C51" s="36"/>
      <c r="D51" s="119" t="s">
        <v>192</v>
      </c>
      <c r="E51" s="7" t="str">
        <f>IF(VLOOKUP($B51,'S 3 H BRUT'!$B$6:$E$68,4,FALSE)="","",(VLOOKUP($B51,'S 3 H BRUT'!$B$6:$E$68,4,FALSE)))</f>
        <v/>
      </c>
      <c r="F51" s="7" t="str">
        <f>IF(VLOOKUP($B51,'S 3 H NET'!$B$6:E$668,4,FALSE)="","",(VLOOKUP($B51,'S 3 H NET'!$B$6:$E$68,4,FALSE)))</f>
        <v/>
      </c>
      <c r="G51" s="59" t="str">
        <f>IF(F51="","",SUM(E51:F51))</f>
        <v/>
      </c>
      <c r="H51" s="7" t="str">
        <f>IF(VLOOKUP($B51,'S 3 H BRUT'!$B$6:$F$68,5,FALSE)="","",(VLOOKUP($B51,'S 3 H BRUT'!$B$6:$F$68,5,FALSE)))</f>
        <v/>
      </c>
      <c r="I51" s="7" t="str">
        <f>IF(VLOOKUP($B51,'S 3 H NET'!$B$6:$F$68,5,FALSE)="","",(VLOOKUP($B51,'S 3 H NET'!$B$6:$F$68,5,FALSE)))</f>
        <v/>
      </c>
      <c r="J51" s="59" t="str">
        <f>IF(I51="","",SUM(H51:I51))</f>
        <v/>
      </c>
      <c r="K51" s="7">
        <f>IF(VLOOKUP($B51,'S 3 H BRUT'!$B$6:$G$68,6,FALSE)="","",(VLOOKUP($B51,'S 3 H BRUT'!$B$6:$G$68,6,FALSE)))</f>
        <v>11</v>
      </c>
      <c r="L51" s="7">
        <f>IF(VLOOKUP($B51,'S 3 H NET'!$B$6:$G$68,6,FALSE)="","",(VLOOKUP($B51,'S 3 H NET'!$B$6:$G$68,6,FALSE)))</f>
        <v>26</v>
      </c>
      <c r="M51" s="59">
        <f>IF(L51="","",SUM(K51:L51))</f>
        <v>37</v>
      </c>
      <c r="N51" s="7" t="str">
        <f>IF(VLOOKUP($B51,'S 3 H BRUT'!$B$6:$H$68,7,FALSE)="","",(VLOOKUP($B51,'S 3 H BRUT'!$B$6:$H$68,7,FALSE)))</f>
        <v/>
      </c>
      <c r="O51" s="7" t="str">
        <f>IF(VLOOKUP($B51,'S 3 H NET'!$B$6:$H$68,7,FALSE)="","",(VLOOKUP($B51,'S 3 H NET'!$B$6:$H$68,7,FALSE)))</f>
        <v/>
      </c>
      <c r="P51" s="59" t="str">
        <f>IF(O51="","",SUM(N51:O51))</f>
        <v/>
      </c>
      <c r="Q51" s="7" t="str">
        <f>IF(VLOOKUP($B51,'S 3 H BRUT'!$B$6:$J$68,8,FALSE)="","",(VLOOKUP($B51,'S 3 H BRUT'!$B$6:$J$68,8,FALSE)))</f>
        <v/>
      </c>
      <c r="R51" s="7" t="str">
        <f>IF(VLOOKUP($B51,'S 3 H NET'!$B$6:$I$68,8,FALSE)="","",(VLOOKUP($B51,'S 3 H NET'!$B$6:$I$68,8,FALSE)))</f>
        <v/>
      </c>
      <c r="S51" s="59" t="str">
        <f>IF(R51="","",SUM(Q51:R51))</f>
        <v/>
      </c>
      <c r="T51" s="7" t="str">
        <f>IF(VLOOKUP($B51,'S 3 H BRUT'!$B$6:$J$68,9,FALSE)="","",(VLOOKUP($B51,'S 3 H BRUT'!$B$6:$J$68,9,FALSE)))</f>
        <v/>
      </c>
      <c r="U51" s="7" t="str">
        <f>IF(VLOOKUP($B51,'S 3 H NET'!$B$6:$J$68,9,FALSE)="","",(VLOOKUP($B51,'S 3 H NET'!$B$6:$J$68,9,FALSE)))</f>
        <v/>
      </c>
      <c r="V51" s="59" t="str">
        <f>IF(U51="","",SUM(T51:U51))</f>
        <v/>
      </c>
      <c r="W51" s="7">
        <f>IF(VLOOKUP($B51,'S 3 H BRUT'!$B$6:$M$68,10,FALSE)="","",(VLOOKUP($B51,'S 3 H BRUT'!$B$6:$M$68,10,FALSE)))</f>
        <v>12</v>
      </c>
      <c r="X51" s="7">
        <f>IF(VLOOKUP($B51,'S 3 H NET'!$B$6:$K$68,10,FALSE)="","",(VLOOKUP($B51,'S 3 H NET'!$B$6:$K$68,10,FALSE)))</f>
        <v>35</v>
      </c>
      <c r="Y51" s="59">
        <f>IF(X51="","",SUM(W51:X51))</f>
        <v>47</v>
      </c>
      <c r="Z51" s="7" t="str">
        <f>IF(VLOOKUP($B51,'S 3 H BRUT'!$B$6:$L$68,11,FALSE)="","",(VLOOKUP($B51,'S 3 H BRUT'!$B$6:$L$68,11,FALSE)))</f>
        <v/>
      </c>
      <c r="AA51" s="7" t="str">
        <f>IF(VLOOKUP($B51,'S 3 H NET'!$B$6:$L$68,11,FALSE)="","",(VLOOKUP($B51,'S 3 H NET'!$B$6:$L$68,11,FALSE)))</f>
        <v/>
      </c>
      <c r="AB51" s="59" t="str">
        <f>IF(AA51="","",SUM(Z51:AA51))</f>
        <v/>
      </c>
      <c r="AC51" s="7" t="str">
        <f>IF(VLOOKUP($B51,'S 3 H BRUT'!$B$6:$M$68,12,FALSE)="","",(VLOOKUP($B51,'S 3 H BRUT'!$B$6:$M$68,12,FALSE)))</f>
        <v/>
      </c>
      <c r="AD51" s="7" t="str">
        <f>IF(VLOOKUP($B51,'S 3 H NET'!$B$6:$M$68,12,FALSE)="","",(VLOOKUP($B51,'S 3 H NET'!$B$6:$M$68,12,FALSE)))</f>
        <v/>
      </c>
      <c r="AE51" s="59" t="str">
        <f>IF(AD51="","",SUM(AC51:AD51))</f>
        <v/>
      </c>
      <c r="AF51" s="7" t="str">
        <f>IF(VLOOKUP($B51,'S 3 H BRUT'!$B$6:$N$68,13,FALSE)="","",(VLOOKUP($B51,'S 3 H BRUT'!$B$6:$N$68,13,FALSE)))</f>
        <v/>
      </c>
      <c r="AG51" s="7" t="str">
        <f>IF(VLOOKUP($B51,'S 3 H NET'!$B$6:$N$68,13,FALSE)="","",(VLOOKUP($B51,'S 3 H NET'!$B$6:$N$68,13,FALSE)))</f>
        <v/>
      </c>
      <c r="AH51" s="59" t="str">
        <f>IF(AG51="","",SUM(AF51:AG51))</f>
        <v/>
      </c>
      <c r="AI51" s="59">
        <f>SUM(G51,J51,M51,P51,S51,V51,Y51,AB51,AE51,AH51)</f>
        <v>84</v>
      </c>
      <c r="AJ51" s="20">
        <f>+COUNT(G51,J51,M51,P51,S51,V51,Y51,AB51,AE51,AH51)</f>
        <v>2</v>
      </c>
      <c r="AK51" s="20">
        <f>IF(AJ51&lt;6,0,+SMALL(($G51,$J51,$M51,$P51,$S51,$V51,$Y51,$AB51,$AE51,$AH51),1))</f>
        <v>0</v>
      </c>
      <c r="AL51" s="20">
        <f>IF(AJ51&lt;7,0,+SMALL(($G51,$J51,$M51,$P51,$S51,$V51,$Y51,$AB51,$AE51,$AH51),2))</f>
        <v>0</v>
      </c>
      <c r="AM51" s="20">
        <f>IF(AJ51&lt;8,0,+SMALL(($G51,$J51,$M51,$P51,$S51,$V51,$Y51,$AB51,$AE51,$AH51),3))</f>
        <v>0</v>
      </c>
      <c r="AN51" s="20">
        <f>IF(AJ51&lt;9,0,+SMALL(($G51,$J51,$M51,$P51,$S51,$V51,$Y51,$AB51,$AE51,$AH51),4))</f>
        <v>0</v>
      </c>
      <c r="AO51" s="20">
        <f>AI51-AK51-AL51-AM51-AN51</f>
        <v>84</v>
      </c>
      <c r="AP51" s="20">
        <f>RANK(AO51,$AO$6:$AO$68,0)</f>
        <v>45</v>
      </c>
      <c r="AR51" s="22"/>
      <c r="AS51" s="22"/>
      <c r="AT51" s="22"/>
      <c r="AU51" s="13"/>
    </row>
    <row r="52" spans="1:47" s="11" customFormat="1">
      <c r="A52" s="3"/>
      <c r="B52" s="48" t="s">
        <v>136</v>
      </c>
      <c r="C52" s="49"/>
      <c r="D52" s="77" t="s">
        <v>16</v>
      </c>
      <c r="E52" s="7" t="str">
        <f>IF(VLOOKUP($B52,'S 3 H BRUT'!$B$6:$E$68,4,FALSE)="","",(VLOOKUP($B52,'S 3 H BRUT'!$B$6:$E$68,4,FALSE)))</f>
        <v/>
      </c>
      <c r="F52" s="7" t="str">
        <f>IF(VLOOKUP($B52,'S 3 H NET'!$B$6:E$668,4,FALSE)="","",(VLOOKUP($B52,'S 3 H NET'!$B$6:$E$68,4,FALSE)))</f>
        <v/>
      </c>
      <c r="G52" s="59" t="str">
        <f>IF(F52="","",SUM(E52:F52))</f>
        <v/>
      </c>
      <c r="H52" s="7">
        <f>IF(VLOOKUP($B52,'S 3 H BRUT'!$B$6:$F$68,5,FALSE)="","",(VLOOKUP($B52,'S 3 H BRUT'!$B$6:$F$68,5,FALSE)))</f>
        <v>7</v>
      </c>
      <c r="I52" s="7">
        <f>IF(VLOOKUP($B52,'S 3 H NET'!$B$6:$F$68,5,FALSE)="","",(VLOOKUP($B52,'S 3 H NET'!$B$6:$F$68,5,FALSE)))</f>
        <v>33</v>
      </c>
      <c r="J52" s="59">
        <f>IF(I52="","",SUM(H52:I52))</f>
        <v>40</v>
      </c>
      <c r="K52" s="7" t="str">
        <f>IF(VLOOKUP($B52,'S 3 H BRUT'!$B$6:$G$68,6,FALSE)="","",(VLOOKUP($B52,'S 3 H BRUT'!$B$6:$G$68,6,FALSE)))</f>
        <v/>
      </c>
      <c r="L52" s="7" t="str">
        <f>IF(VLOOKUP($B52,'S 3 H NET'!$B$6:$G$68,6,FALSE)="","",(VLOOKUP($B52,'S 3 H NET'!$B$6:$G$68,6,FALSE)))</f>
        <v/>
      </c>
      <c r="M52" s="59" t="str">
        <f>IF(L52="","",SUM(K52:L52))</f>
        <v/>
      </c>
      <c r="N52" s="7" t="str">
        <f>IF(VLOOKUP($B52,'S 3 H BRUT'!$B$6:$H$68,7,FALSE)="","",(VLOOKUP($B52,'S 3 H BRUT'!$B$6:$H$68,7,FALSE)))</f>
        <v/>
      </c>
      <c r="O52" s="7" t="str">
        <f>IF(VLOOKUP($B52,'S 3 H NET'!$B$6:$H$68,7,FALSE)="","",(VLOOKUP($B52,'S 3 H NET'!$B$6:$H$68,7,FALSE)))</f>
        <v/>
      </c>
      <c r="P52" s="59" t="str">
        <f>IF(O52="","",SUM(N52:O52))</f>
        <v/>
      </c>
      <c r="Q52" s="7" t="str">
        <f>IF(VLOOKUP($B52,'S 3 H BRUT'!$B$6:$J$68,8,FALSE)="","",(VLOOKUP($B52,'S 3 H BRUT'!$B$6:$J$68,8,FALSE)))</f>
        <v/>
      </c>
      <c r="R52" s="7" t="str">
        <f>IF(VLOOKUP($B52,'S 3 H NET'!$B$6:$I$68,8,FALSE)="","",(VLOOKUP($B52,'S 3 H NET'!$B$6:$I$68,8,FALSE)))</f>
        <v/>
      </c>
      <c r="S52" s="59" t="str">
        <f>IF(R52="","",SUM(Q52:R52))</f>
        <v/>
      </c>
      <c r="T52" s="7" t="str">
        <f>IF(VLOOKUP($B52,'S 3 H BRUT'!$B$6:$J$68,9,FALSE)="","",(VLOOKUP($B52,'S 3 H BRUT'!$B$6:$J$68,9,FALSE)))</f>
        <v/>
      </c>
      <c r="U52" s="7" t="str">
        <f>IF(VLOOKUP($B52,'S 3 H NET'!$B$6:$J$68,9,FALSE)="","",(VLOOKUP($B52,'S 3 H NET'!$B$6:$J$68,9,FALSE)))</f>
        <v/>
      </c>
      <c r="V52" s="59" t="str">
        <f>IF(U52="","",SUM(T52:U52))</f>
        <v/>
      </c>
      <c r="W52" s="7" t="str">
        <f>IF(VLOOKUP($B52,'S 3 H BRUT'!$B$6:$M$68,10,FALSE)="","",(VLOOKUP($B52,'S 3 H BRUT'!$B$6:$M$68,10,FALSE)))</f>
        <v/>
      </c>
      <c r="X52" s="7" t="str">
        <f>IF(VLOOKUP($B52,'S 3 H NET'!$B$6:$K$68,10,FALSE)="","",(VLOOKUP($B52,'S 3 H NET'!$B$6:$K$68,10,FALSE)))</f>
        <v/>
      </c>
      <c r="Y52" s="59" t="str">
        <f>IF(X52="","",SUM(W52:X52))</f>
        <v/>
      </c>
      <c r="Z52" s="7" t="str">
        <f>IF(VLOOKUP($B52,'S 3 H BRUT'!$B$6:$L$68,11,FALSE)="","",(VLOOKUP($B52,'S 3 H BRUT'!$B$6:$L$68,11,FALSE)))</f>
        <v/>
      </c>
      <c r="AA52" s="7" t="str">
        <f>IF(VLOOKUP($B52,'S 3 H NET'!$B$6:$L$68,11,FALSE)="","",(VLOOKUP($B52,'S 3 H NET'!$B$6:$L$68,11,FALSE)))</f>
        <v/>
      </c>
      <c r="AB52" s="59" t="str">
        <f>IF(AA52="","",SUM(Z52:AA52))</f>
        <v/>
      </c>
      <c r="AC52" s="7">
        <f>IF(VLOOKUP($B52,'S 3 H BRUT'!$B$6:$M$68,12,FALSE)="","",(VLOOKUP($B52,'S 3 H BRUT'!$B$6:$M$68,12,FALSE)))</f>
        <v>9</v>
      </c>
      <c r="AD52" s="7">
        <f>IF(VLOOKUP($B52,'S 3 H NET'!$B$6:$M$68,12,FALSE)="","",(VLOOKUP($B52,'S 3 H NET'!$B$6:$M$68,12,FALSE)))</f>
        <v>28</v>
      </c>
      <c r="AE52" s="59">
        <f>IF(AD52="","",SUM(AC52:AD52))</f>
        <v>37</v>
      </c>
      <c r="AF52" s="7" t="str">
        <f>IF(VLOOKUP($B52,'S 3 H BRUT'!$B$6:$N$68,13,FALSE)="","",(VLOOKUP($B52,'S 3 H BRUT'!$B$6:$N$68,13,FALSE)))</f>
        <v/>
      </c>
      <c r="AG52" s="7" t="str">
        <f>IF(VLOOKUP($B52,'S 3 H NET'!$B$6:$N$68,13,FALSE)="","",(VLOOKUP($B52,'S 3 H NET'!$B$6:$N$68,13,FALSE)))</f>
        <v/>
      </c>
      <c r="AH52" s="59" t="str">
        <f>IF(AG52="","",SUM(AF52:AG52))</f>
        <v/>
      </c>
      <c r="AI52" s="59">
        <f>SUM(G52,J52,M52,P52,S52,V52,Y52,AB52,AE52,AH52)</f>
        <v>77</v>
      </c>
      <c r="AJ52" s="20">
        <f>+COUNT(G52,J52,M52,P52,S52,V52,Y52,AB52,AE52,AH52)</f>
        <v>2</v>
      </c>
      <c r="AK52" s="20">
        <f>IF(AJ52&lt;6,0,+SMALL(($G52,$J52,$M52,$P52,$S52,$V52,$Y52,$AB52,$AE52,$AH52),1))</f>
        <v>0</v>
      </c>
      <c r="AL52" s="20">
        <f>IF(AJ52&lt;7,0,+SMALL(($G52,$J52,$M52,$P52,$S52,$V52,$Y52,$AB52,$AE52,$AH52),2))</f>
        <v>0</v>
      </c>
      <c r="AM52" s="20">
        <f>IF(AJ52&lt;8,0,+SMALL(($G52,$J52,$M52,$P52,$S52,$V52,$Y52,$AB52,$AE52,$AH52),3))</f>
        <v>0</v>
      </c>
      <c r="AN52" s="20">
        <f>IF(AJ52&lt;9,0,+SMALL(($G52,$J52,$M52,$P52,$S52,$V52,$Y52,$AB52,$AE52,$AH52),4))</f>
        <v>0</v>
      </c>
      <c r="AO52" s="20">
        <f>AI52-AK52-AL52-AM52-AN52</f>
        <v>77</v>
      </c>
      <c r="AP52" s="20">
        <f>RANK(AO52,$AO$6:$AO$68,0)</f>
        <v>47</v>
      </c>
      <c r="AR52" s="22"/>
      <c r="AS52" s="22"/>
      <c r="AT52" s="22"/>
      <c r="AU52" s="13"/>
    </row>
    <row r="53" spans="1:47" s="11" customFormat="1">
      <c r="A53" s="3"/>
      <c r="B53" s="48" t="s">
        <v>260</v>
      </c>
      <c r="C53" s="49"/>
      <c r="D53" s="55" t="s">
        <v>50</v>
      </c>
      <c r="E53" s="7">
        <f>IF(VLOOKUP($B53,'S 3 H BRUT'!$B$6:$E$68,4,FALSE)="","",(VLOOKUP($B53,'S 3 H BRUT'!$B$6:$E$68,4,FALSE)))</f>
        <v>11</v>
      </c>
      <c r="F53" s="7">
        <f>IF(VLOOKUP($B53,'S 3 H NET'!$B$6:E$668,4,FALSE)="","",(VLOOKUP($B53,'S 3 H NET'!$B$6:$E$68,4,FALSE)))</f>
        <v>26</v>
      </c>
      <c r="G53" s="59">
        <f>IF(F53="","",SUM(E53:F53))</f>
        <v>37</v>
      </c>
      <c r="H53" s="7">
        <f>IF(VLOOKUP($B53,'S 3 H BRUT'!$B$6:$F$68,5,FALSE)="","",(VLOOKUP($B53,'S 3 H BRUT'!$B$6:$F$68,5,FALSE)))</f>
        <v>11</v>
      </c>
      <c r="I53" s="7">
        <f>IF(VLOOKUP($B53,'S 3 H NET'!$B$6:$F$68,5,FALSE)="","",(VLOOKUP($B53,'S 3 H NET'!$B$6:$F$68,5,FALSE)))</f>
        <v>29</v>
      </c>
      <c r="J53" s="59">
        <f>IF(I53="","",SUM(H53:I53))</f>
        <v>40</v>
      </c>
      <c r="K53" s="7" t="str">
        <f>IF(VLOOKUP($B53,'S 3 H BRUT'!$B$6:$G$68,6,FALSE)="","",(VLOOKUP($B53,'S 3 H BRUT'!$B$6:$G$68,6,FALSE)))</f>
        <v/>
      </c>
      <c r="L53" s="7" t="str">
        <f>IF(VLOOKUP($B53,'S 3 H NET'!$B$6:$G$68,6,FALSE)="","",(VLOOKUP($B53,'S 3 H NET'!$B$6:$G$68,6,FALSE)))</f>
        <v/>
      </c>
      <c r="M53" s="59" t="str">
        <f>IF(L53="","",SUM(K53:L53))</f>
        <v/>
      </c>
      <c r="N53" s="7" t="str">
        <f>IF(VLOOKUP($B53,'S 3 H BRUT'!$B$6:$H$68,7,FALSE)="","",(VLOOKUP($B53,'S 3 H BRUT'!$B$6:$H$68,7,FALSE)))</f>
        <v/>
      </c>
      <c r="O53" s="7" t="str">
        <f>IF(VLOOKUP($B53,'S 3 H NET'!$B$6:$H$68,7,FALSE)="","",(VLOOKUP($B53,'S 3 H NET'!$B$6:$H$68,7,FALSE)))</f>
        <v/>
      </c>
      <c r="P53" s="59" t="str">
        <f>IF(O53="","",SUM(N53:O53))</f>
        <v/>
      </c>
      <c r="Q53" s="7" t="str">
        <f>IF(VLOOKUP($B53,'S 3 H BRUT'!$B$6:$J$68,8,FALSE)="","",(VLOOKUP($B53,'S 3 H BRUT'!$B$6:$J$68,8,FALSE)))</f>
        <v/>
      </c>
      <c r="R53" s="7" t="str">
        <f>IF(VLOOKUP($B53,'S 3 H NET'!$B$6:$I$68,8,FALSE)="","",(VLOOKUP($B53,'S 3 H NET'!$B$6:$I$68,8,FALSE)))</f>
        <v/>
      </c>
      <c r="S53" s="59" t="str">
        <f>IF(R53="","",SUM(Q53:R53))</f>
        <v/>
      </c>
      <c r="T53" s="7" t="str">
        <f>IF(VLOOKUP($B53,'S 3 H BRUT'!$B$6:$J$68,9,FALSE)="","",(VLOOKUP($B53,'S 3 H BRUT'!$B$6:$J$68,9,FALSE)))</f>
        <v/>
      </c>
      <c r="U53" s="7" t="str">
        <f>IF(VLOOKUP($B53,'S 3 H NET'!$B$6:$J$68,9,FALSE)="","",(VLOOKUP($B53,'S 3 H NET'!$B$6:$J$68,9,FALSE)))</f>
        <v/>
      </c>
      <c r="V53" s="59" t="str">
        <f>IF(U53="","",SUM(T53:U53))</f>
        <v/>
      </c>
      <c r="W53" s="7" t="str">
        <f>IF(VLOOKUP($B53,'S 3 H BRUT'!$B$6:$M$68,10,FALSE)="","",(VLOOKUP($B53,'S 3 H BRUT'!$B$6:$M$68,10,FALSE)))</f>
        <v/>
      </c>
      <c r="X53" s="7" t="str">
        <f>IF(VLOOKUP($B53,'S 3 H NET'!$B$6:$K$68,10,FALSE)="","",(VLOOKUP($B53,'S 3 H NET'!$B$6:$K$68,10,FALSE)))</f>
        <v/>
      </c>
      <c r="Y53" s="59" t="str">
        <f>IF(X53="","",SUM(W53:X53))</f>
        <v/>
      </c>
      <c r="Z53" s="7" t="str">
        <f>IF(VLOOKUP($B53,'S 3 H BRUT'!$B$6:$L$68,11,FALSE)="","",(VLOOKUP($B53,'S 3 H BRUT'!$B$6:$L$68,11,FALSE)))</f>
        <v/>
      </c>
      <c r="AA53" s="7" t="str">
        <f>IF(VLOOKUP($B53,'S 3 H NET'!$B$6:$L$68,11,FALSE)="","",(VLOOKUP($B53,'S 3 H NET'!$B$6:$L$68,11,FALSE)))</f>
        <v/>
      </c>
      <c r="AB53" s="59" t="str">
        <f>IF(AA53="","",SUM(Z53:AA53))</f>
        <v/>
      </c>
      <c r="AC53" s="7" t="str">
        <f>IF(VLOOKUP($B53,'S 3 H BRUT'!$B$6:$M$68,12,FALSE)="","",(VLOOKUP($B53,'S 3 H BRUT'!$B$6:$M$68,12,FALSE)))</f>
        <v/>
      </c>
      <c r="AD53" s="7" t="str">
        <f>IF(VLOOKUP($B53,'S 3 H NET'!$B$6:$M$68,12,FALSE)="","",(VLOOKUP($B53,'S 3 H NET'!$B$6:$M$68,12,FALSE)))</f>
        <v/>
      </c>
      <c r="AE53" s="59" t="str">
        <f>IF(AD53="","",SUM(AC53:AD53))</f>
        <v/>
      </c>
      <c r="AF53" s="7" t="str">
        <f>IF(VLOOKUP($B53,'S 3 H BRUT'!$B$6:$N$68,13,FALSE)="","",(VLOOKUP($B53,'S 3 H BRUT'!$B$6:$N$68,13,FALSE)))</f>
        <v/>
      </c>
      <c r="AG53" s="7" t="str">
        <f>IF(VLOOKUP($B53,'S 3 H NET'!$B$6:$N$68,13,FALSE)="","",(VLOOKUP($B53,'S 3 H NET'!$B$6:$N$68,13,FALSE)))</f>
        <v/>
      </c>
      <c r="AH53" s="59" t="str">
        <f>IF(AG53="","",SUM(AF53:AG53))</f>
        <v/>
      </c>
      <c r="AI53" s="59">
        <f>SUM(G53,J53,M53,P53,S53,V53,Y53,AB53,AE53,AH53)</f>
        <v>77</v>
      </c>
      <c r="AJ53" s="20">
        <f>+COUNT(G53,J53,M53,P53,S53,V53,Y53,AB53,AE53,AH53)</f>
        <v>2</v>
      </c>
      <c r="AK53" s="20">
        <f>IF(AJ53&lt;6,0,+SMALL(($G53,$J53,$M53,$P53,$S53,$V53,$Y53,$AB53,$AE53,$AH53),1))</f>
        <v>0</v>
      </c>
      <c r="AL53" s="20">
        <f>IF(AJ53&lt;7,0,+SMALL(($G53,$J53,$M53,$P53,$S53,$V53,$Y53,$AB53,$AE53,$AH53),2))</f>
        <v>0</v>
      </c>
      <c r="AM53" s="20">
        <f>IF(AJ53&lt;8,0,+SMALL(($G53,$J53,$M53,$P53,$S53,$V53,$Y53,$AB53,$AE53,$AH53),3))</f>
        <v>0</v>
      </c>
      <c r="AN53" s="20">
        <f>IF(AJ53&lt;9,0,+SMALL(($G53,$J53,$M53,$P53,$S53,$V53,$Y53,$AB53,$AE53,$AH53),4))</f>
        <v>0</v>
      </c>
      <c r="AO53" s="20">
        <f>AI53-AK53-AL53-AM53-AN53</f>
        <v>77</v>
      </c>
      <c r="AP53" s="20">
        <f>RANK(AO53,$AO$6:$AO$68,0)</f>
        <v>47</v>
      </c>
      <c r="AR53" s="22"/>
      <c r="AS53" s="22"/>
      <c r="AT53" s="22"/>
      <c r="AU53" s="13"/>
    </row>
    <row r="54" spans="1:47" s="3" customFormat="1">
      <c r="B54" s="129" t="s">
        <v>306</v>
      </c>
      <c r="C54" s="36"/>
      <c r="D54" s="45" t="s">
        <v>8</v>
      </c>
      <c r="E54" s="7" t="str">
        <f>IF(VLOOKUP($B54,'S 3 H BRUT'!$B$6:$E$68,4,FALSE)="","",(VLOOKUP($B54,'S 3 H BRUT'!$B$6:$E$68,4,FALSE)))</f>
        <v/>
      </c>
      <c r="F54" s="7" t="str">
        <f>IF(VLOOKUP($B54,'S 3 H NET'!$B$6:E$668,4,FALSE)="","",(VLOOKUP($B54,'S 3 H NET'!$B$6:$E$68,4,FALSE)))</f>
        <v/>
      </c>
      <c r="G54" s="59" t="str">
        <f>IF(F54="","",SUM(E54:F54))</f>
        <v/>
      </c>
      <c r="H54" s="7" t="str">
        <f>IF(VLOOKUP($B54,'S 3 H BRUT'!$B$6:$F$68,5,FALSE)="","",(VLOOKUP($B54,'S 3 H BRUT'!$B$6:$F$68,5,FALSE)))</f>
        <v/>
      </c>
      <c r="I54" s="7" t="str">
        <f>IF(VLOOKUP($B54,'S 3 H NET'!$B$6:$F$68,5,FALSE)="","",(VLOOKUP($B54,'S 3 H NET'!$B$6:$F$68,5,FALSE)))</f>
        <v/>
      </c>
      <c r="J54" s="59" t="str">
        <f>IF(I54="","",SUM(H54:I54))</f>
        <v/>
      </c>
      <c r="K54" s="7">
        <f>IF(VLOOKUP($B54,'S 3 H BRUT'!$B$6:$G$68,6,FALSE)="","",(VLOOKUP($B54,'S 3 H BRUT'!$B$6:$G$68,6,FALSE)))</f>
        <v>2</v>
      </c>
      <c r="L54" s="7">
        <f>IF(VLOOKUP($B54,'S 3 H NET'!$B$6:$G$68,6,FALSE)="","",(VLOOKUP($B54,'S 3 H NET'!$B$6:$G$68,6,FALSE)))</f>
        <v>14</v>
      </c>
      <c r="M54" s="59">
        <f>IF(L54="","",SUM(K54:L54))</f>
        <v>16</v>
      </c>
      <c r="N54" s="7" t="str">
        <f>IF(VLOOKUP($B54,'S 3 H BRUT'!$B$6:$H$68,7,FALSE)="","",(VLOOKUP($B54,'S 3 H BRUT'!$B$6:$H$68,7,FALSE)))</f>
        <v/>
      </c>
      <c r="O54" s="7" t="str">
        <f>IF(VLOOKUP($B54,'S 3 H NET'!$B$6:$H$68,7,FALSE)="","",(VLOOKUP($B54,'S 3 H NET'!$B$6:$H$68,7,FALSE)))</f>
        <v/>
      </c>
      <c r="P54" s="59" t="str">
        <f>IF(O54="","",SUM(N54:O54))</f>
        <v/>
      </c>
      <c r="Q54" s="7" t="str">
        <f>IF(VLOOKUP($B54,'S 3 H BRUT'!$B$6:$J$68,8,FALSE)="","",(VLOOKUP($B54,'S 3 H BRUT'!$B$6:$J$68,8,FALSE)))</f>
        <v/>
      </c>
      <c r="R54" s="7" t="str">
        <f>IF(VLOOKUP($B54,'S 3 H NET'!$B$6:$I$68,8,FALSE)="","",(VLOOKUP($B54,'S 3 H NET'!$B$6:$I$68,8,FALSE)))</f>
        <v/>
      </c>
      <c r="S54" s="59" t="str">
        <f>IF(R54="","",SUM(Q54:R54))</f>
        <v/>
      </c>
      <c r="T54" s="7" t="str">
        <f>IF(VLOOKUP($B54,'S 3 H BRUT'!$B$6:$J$68,9,FALSE)="","",(VLOOKUP($B54,'S 3 H BRUT'!$B$6:$J$68,9,FALSE)))</f>
        <v/>
      </c>
      <c r="U54" s="7" t="str">
        <f>IF(VLOOKUP($B54,'S 3 H NET'!$B$6:$J$68,9,FALSE)="","",(VLOOKUP($B54,'S 3 H NET'!$B$6:$J$68,9,FALSE)))</f>
        <v/>
      </c>
      <c r="V54" s="59" t="str">
        <f>IF(U54="","",SUM(T54:U54))</f>
        <v/>
      </c>
      <c r="W54" s="7">
        <f>IF(VLOOKUP($B54,'S 3 H BRUT'!$B$6:$M$68,10,FALSE)="","",(VLOOKUP($B54,'S 3 H BRUT'!$B$6:$M$68,10,FALSE)))</f>
        <v>3</v>
      </c>
      <c r="X54" s="7">
        <f>IF(VLOOKUP($B54,'S 3 H NET'!$B$6:$K$68,10,FALSE)="","",(VLOOKUP($B54,'S 3 H NET'!$B$6:$K$68,10,FALSE)))</f>
        <v>25</v>
      </c>
      <c r="Y54" s="59">
        <f>IF(X54="","",SUM(W54:X54))</f>
        <v>28</v>
      </c>
      <c r="Z54" s="7">
        <f>IF(VLOOKUP($B54,'S 3 H BRUT'!$B$6:$L$68,11,FALSE)="","",(VLOOKUP($B54,'S 3 H BRUT'!$B$6:$L$68,11,FALSE)))</f>
        <v>3</v>
      </c>
      <c r="AA54" s="7">
        <f>IF(VLOOKUP($B54,'S 3 H NET'!$B$6:$L$68,11,FALSE)="","",(VLOOKUP($B54,'S 3 H NET'!$B$6:$L$68,11,FALSE)))</f>
        <v>27</v>
      </c>
      <c r="AB54" s="59">
        <f>IF(AA54="","",SUM(Z54:AA54))</f>
        <v>30</v>
      </c>
      <c r="AC54" s="7" t="str">
        <f>IF(VLOOKUP($B54,'S 3 H BRUT'!$B$6:$M$68,12,FALSE)="","",(VLOOKUP($B54,'S 3 H BRUT'!$B$6:$M$68,12,FALSE)))</f>
        <v/>
      </c>
      <c r="AD54" s="7" t="str">
        <f>IF(VLOOKUP($B54,'S 3 H NET'!$B$6:$M$68,12,FALSE)="","",(VLOOKUP($B54,'S 3 H NET'!$B$6:$M$68,12,FALSE)))</f>
        <v/>
      </c>
      <c r="AE54" s="59" t="str">
        <f>IF(AD54="","",SUM(AC54:AD54))</f>
        <v/>
      </c>
      <c r="AF54" s="7" t="str">
        <f>IF(VLOOKUP($B54,'S 3 H BRUT'!$B$6:$N$68,13,FALSE)="","",(VLOOKUP($B54,'S 3 H BRUT'!$B$6:$N$68,13,FALSE)))</f>
        <v/>
      </c>
      <c r="AG54" s="7" t="str">
        <f>IF(VLOOKUP($B54,'S 3 H NET'!$B$6:$N$68,13,FALSE)="","",(VLOOKUP($B54,'S 3 H NET'!$B$6:$N$68,13,FALSE)))</f>
        <v/>
      </c>
      <c r="AH54" s="59" t="str">
        <f>IF(AG54="","",SUM(AF54:AG54))</f>
        <v/>
      </c>
      <c r="AI54" s="59">
        <f>SUM(G54,J54,M54,P54,S54,V54,Y54,AB54,AE54,AH54)</f>
        <v>74</v>
      </c>
      <c r="AJ54" s="20">
        <f>+COUNT(G54,J54,M54,P54,S54,V54,Y54,AB54,AE54,AH54)</f>
        <v>3</v>
      </c>
      <c r="AK54" s="20">
        <f>IF(AJ54&lt;6,0,+SMALL(($G54,$J54,$M54,$P54,$S54,$V54,$Y54,$AB54,$AE54,$AH54),1))</f>
        <v>0</v>
      </c>
      <c r="AL54" s="20">
        <f>IF(AJ54&lt;7,0,+SMALL(($G54,$J54,$M54,$P54,$S54,$V54,$Y54,$AB54,$AE54,$AH54),2))</f>
        <v>0</v>
      </c>
      <c r="AM54" s="20">
        <f>IF(AJ54&lt;8,0,+SMALL(($G54,$J54,$M54,$P54,$S54,$V54,$Y54,$AB54,$AE54,$AH54),3))</f>
        <v>0</v>
      </c>
      <c r="AN54" s="20">
        <f>IF(AJ54&lt;9,0,+SMALL(($G54,$J54,$M54,$P54,$S54,$V54,$Y54,$AB54,$AE54,$AH54),4))</f>
        <v>0</v>
      </c>
      <c r="AO54" s="20">
        <f>AI54-AK54-AL54-AM54-AN54</f>
        <v>74</v>
      </c>
      <c r="AP54" s="20">
        <f>RANK(AO54,$AO$6:$AO$68,0)</f>
        <v>49</v>
      </c>
    </row>
    <row r="55" spans="1:47" s="3" customFormat="1">
      <c r="B55" s="129" t="s">
        <v>259</v>
      </c>
      <c r="C55" s="36"/>
      <c r="D55" s="45" t="s">
        <v>8</v>
      </c>
      <c r="E55" s="7">
        <f>IF(VLOOKUP($B55,'S 3 H BRUT'!$B$6:$E$68,4,FALSE)="","",(VLOOKUP($B55,'S 3 H BRUT'!$B$6:$E$68,4,FALSE)))</f>
        <v>9</v>
      </c>
      <c r="F55" s="7">
        <f>IF(VLOOKUP($B55,'S 3 H NET'!$B$6:E$668,4,FALSE)="","",(VLOOKUP($B55,'S 3 H NET'!$B$6:$E$68,4,FALSE)))</f>
        <v>32</v>
      </c>
      <c r="G55" s="59">
        <f>IF(F55="","",SUM(E55:F55))</f>
        <v>41</v>
      </c>
      <c r="H55" s="7" t="str">
        <f>IF(VLOOKUP($B55,'S 3 H BRUT'!$B$6:$F$68,5,FALSE)="","",(VLOOKUP($B55,'S 3 H BRUT'!$B$6:$F$68,5,FALSE)))</f>
        <v/>
      </c>
      <c r="I55" s="7" t="str">
        <f>IF(VLOOKUP($B55,'S 3 H NET'!$B$6:$F$68,5,FALSE)="","",(VLOOKUP($B55,'S 3 H NET'!$B$6:$F$68,5,FALSE)))</f>
        <v/>
      </c>
      <c r="J55" s="59" t="str">
        <f>IF(I55="","",SUM(H55:I55))</f>
        <v/>
      </c>
      <c r="K55" s="7">
        <f>IF(VLOOKUP($B55,'S 3 H BRUT'!$B$6:$G$68,6,FALSE)="","",(VLOOKUP($B55,'S 3 H BRUT'!$B$6:$G$68,6,FALSE)))</f>
        <v>5</v>
      </c>
      <c r="L55" s="7">
        <f>IF(VLOOKUP($B55,'S 3 H NET'!$B$6:$G$68,6,FALSE)="","",(VLOOKUP($B55,'S 3 H NET'!$B$6:$G$68,6,FALSE)))</f>
        <v>24</v>
      </c>
      <c r="M55" s="59">
        <f>IF(L55="","",SUM(K55:L55))</f>
        <v>29</v>
      </c>
      <c r="N55" s="7" t="str">
        <f>IF(VLOOKUP($B55,'S 3 H BRUT'!$B$6:$H$68,7,FALSE)="","",(VLOOKUP($B55,'S 3 H BRUT'!$B$6:$H$68,7,FALSE)))</f>
        <v/>
      </c>
      <c r="O55" s="7" t="str">
        <f>IF(VLOOKUP($B55,'S 3 H NET'!$B$6:$H$68,7,FALSE)="","",(VLOOKUP($B55,'S 3 H NET'!$B$6:$H$68,7,FALSE)))</f>
        <v/>
      </c>
      <c r="P55" s="59" t="str">
        <f>IF(O55="","",SUM(N55:O55))</f>
        <v/>
      </c>
      <c r="Q55" s="7" t="str">
        <f>IF(VLOOKUP($B55,'S 3 H BRUT'!$B$6:$J$68,8,FALSE)="","",(VLOOKUP($B55,'S 3 H BRUT'!$B$6:$J$68,8,FALSE)))</f>
        <v/>
      </c>
      <c r="R55" s="7" t="str">
        <f>IF(VLOOKUP($B55,'S 3 H NET'!$B$6:$I$68,8,FALSE)="","",(VLOOKUP($B55,'S 3 H NET'!$B$6:$I$68,8,FALSE)))</f>
        <v/>
      </c>
      <c r="S55" s="59" t="str">
        <f>IF(R55="","",SUM(Q55:R55))</f>
        <v/>
      </c>
      <c r="T55" s="7" t="str">
        <f>IF(VLOOKUP($B55,'S 3 H BRUT'!$B$6:$J$68,9,FALSE)="","",(VLOOKUP($B55,'S 3 H BRUT'!$B$6:$J$68,9,FALSE)))</f>
        <v/>
      </c>
      <c r="U55" s="7" t="str">
        <f>IF(VLOOKUP($B55,'S 3 H NET'!$B$6:$J$68,9,FALSE)="","",(VLOOKUP($B55,'S 3 H NET'!$B$6:$J$68,9,FALSE)))</f>
        <v/>
      </c>
      <c r="V55" s="59" t="str">
        <f>IF(U55="","",SUM(T55:U55))</f>
        <v/>
      </c>
      <c r="W55" s="7" t="str">
        <f>IF(VLOOKUP($B55,'S 3 H BRUT'!$B$6:$M$68,10,FALSE)="","",(VLOOKUP($B55,'S 3 H BRUT'!$B$6:$M$68,10,FALSE)))</f>
        <v/>
      </c>
      <c r="X55" s="7" t="str">
        <f>IF(VLOOKUP($B55,'S 3 H NET'!$B$6:$K$68,10,FALSE)="","",(VLOOKUP($B55,'S 3 H NET'!$B$6:$K$68,10,FALSE)))</f>
        <v/>
      </c>
      <c r="Y55" s="59" t="str">
        <f>IF(X55="","",SUM(W55:X55))</f>
        <v/>
      </c>
      <c r="Z55" s="7" t="str">
        <f>IF(VLOOKUP($B55,'S 3 H BRUT'!$B$6:$L$68,11,FALSE)="","",(VLOOKUP($B55,'S 3 H BRUT'!$B$6:$L$68,11,FALSE)))</f>
        <v/>
      </c>
      <c r="AA55" s="7" t="str">
        <f>IF(VLOOKUP($B55,'S 3 H NET'!$B$6:$L$68,11,FALSE)="","",(VLOOKUP($B55,'S 3 H NET'!$B$6:$L$68,11,FALSE)))</f>
        <v/>
      </c>
      <c r="AB55" s="59" t="str">
        <f>IF(AA55="","",SUM(Z55:AA55))</f>
        <v/>
      </c>
      <c r="AC55" s="7" t="str">
        <f>IF(VLOOKUP($B55,'S 3 H BRUT'!$B$6:$M$68,12,FALSE)="","",(VLOOKUP($B55,'S 3 H BRUT'!$B$6:$M$68,12,FALSE)))</f>
        <v/>
      </c>
      <c r="AD55" s="7" t="str">
        <f>IF(VLOOKUP($B55,'S 3 H NET'!$B$6:$M$68,12,FALSE)="","",(VLOOKUP($B55,'S 3 H NET'!$B$6:$M$68,12,FALSE)))</f>
        <v/>
      </c>
      <c r="AE55" s="59" t="str">
        <f>IF(AD55="","",SUM(AC55:AD55))</f>
        <v/>
      </c>
      <c r="AF55" s="7" t="str">
        <f>IF(VLOOKUP($B55,'S 3 H BRUT'!$B$6:$N$68,13,FALSE)="","",(VLOOKUP($B55,'S 3 H BRUT'!$B$6:$N$68,13,FALSE)))</f>
        <v/>
      </c>
      <c r="AG55" s="7" t="str">
        <f>IF(VLOOKUP($B55,'S 3 H NET'!$B$6:$N$68,13,FALSE)="","",(VLOOKUP($B55,'S 3 H NET'!$B$6:$N$68,13,FALSE)))</f>
        <v/>
      </c>
      <c r="AH55" s="59" t="str">
        <f>IF(AG55="","",SUM(AF55:AG55))</f>
        <v/>
      </c>
      <c r="AI55" s="59">
        <f>SUM(G55,J55,M55,P55,S55,V55,Y55,AB55,AE55,AH55)</f>
        <v>70</v>
      </c>
      <c r="AJ55" s="20">
        <f>+COUNT(G55,J55,M55,P55,S55,V55,Y55,AB55,AE55,AH55)</f>
        <v>2</v>
      </c>
      <c r="AK55" s="20">
        <f>IF(AJ55&lt;6,0,+SMALL(($G55,$J55,$M55,$P55,$S55,$V55,$Y55,$AB55,$AE55,$AH55),1))</f>
        <v>0</v>
      </c>
      <c r="AL55" s="20">
        <f>IF(AJ55&lt;7,0,+SMALL(($G55,$J55,$M55,$P55,$S55,$V55,$Y55,$AB55,$AE55,$AH55),2))</f>
        <v>0</v>
      </c>
      <c r="AM55" s="20">
        <f>IF(AJ55&lt;8,0,+SMALL(($G55,$J55,$M55,$P55,$S55,$V55,$Y55,$AB55,$AE55,$AH55),3))</f>
        <v>0</v>
      </c>
      <c r="AN55" s="20">
        <f>IF(AJ55&lt;9,0,+SMALL(($G55,$J55,$M55,$P55,$S55,$V55,$Y55,$AB55,$AE55,$AH55),4))</f>
        <v>0</v>
      </c>
      <c r="AO55" s="20">
        <f>AI55-AK55-AL55-AM55-AN55</f>
        <v>70</v>
      </c>
      <c r="AP55" s="20">
        <f>RANK(AO55,$AO$6:$AO$68,0)</f>
        <v>50</v>
      </c>
    </row>
    <row r="56" spans="1:47" s="3" customFormat="1">
      <c r="B56" s="129" t="s">
        <v>331</v>
      </c>
      <c r="C56" s="36"/>
      <c r="D56" s="131" t="s">
        <v>236</v>
      </c>
      <c r="E56" s="7" t="str">
        <f>IF(VLOOKUP($B56,'S 3 H BRUT'!$B$6:$E$68,4,FALSE)="","",(VLOOKUP($B56,'S 3 H BRUT'!$B$6:$E$68,4,FALSE)))</f>
        <v/>
      </c>
      <c r="F56" s="7" t="str">
        <f>IF(VLOOKUP($B56,'S 3 H NET'!$B$6:E$668,4,FALSE)="","",(VLOOKUP($B56,'S 3 H NET'!$B$6:$E$68,4,FALSE)))</f>
        <v/>
      </c>
      <c r="G56" s="59" t="str">
        <f>IF(F56="","",SUM(E56:F56))</f>
        <v/>
      </c>
      <c r="H56" s="7">
        <f>IF(VLOOKUP($B56,'S 3 H BRUT'!$B$6:$F$68,5,FALSE)="","",(VLOOKUP($B56,'S 3 H BRUT'!$B$6:$F$68,5,FALSE)))</f>
        <v>5</v>
      </c>
      <c r="I56" s="7">
        <f>IF(VLOOKUP($B56,'S 3 H NET'!$B$6:$F$68,5,FALSE)="","",(VLOOKUP($B56,'S 3 H NET'!$B$6:$F$68,5,FALSE)))</f>
        <v>28</v>
      </c>
      <c r="J56" s="59">
        <f>IF(I56="","",SUM(H56:I56))</f>
        <v>33</v>
      </c>
      <c r="K56" s="7" t="str">
        <f>IF(VLOOKUP($B56,'S 3 H BRUT'!$B$6:$G$68,6,FALSE)="","",(VLOOKUP($B56,'S 3 H BRUT'!$B$6:$G$68,6,FALSE)))</f>
        <v/>
      </c>
      <c r="L56" s="7" t="str">
        <f>IF(VLOOKUP($B56,'S 3 H NET'!$B$6:$G$68,6,FALSE)="","",(VLOOKUP($B56,'S 3 H NET'!$B$6:$G$68,6,FALSE)))</f>
        <v/>
      </c>
      <c r="M56" s="59" t="str">
        <f>IF(L56="","",SUM(K56:L56))</f>
        <v/>
      </c>
      <c r="N56" s="7" t="str">
        <f>IF(VLOOKUP($B56,'S 3 H BRUT'!$B$6:$H$68,7,FALSE)="","",(VLOOKUP($B56,'S 3 H BRUT'!$B$6:$H$68,7,FALSE)))</f>
        <v/>
      </c>
      <c r="O56" s="7" t="str">
        <f>IF(VLOOKUP($B56,'S 3 H NET'!$B$6:$H$68,7,FALSE)="","",(VLOOKUP($B56,'S 3 H NET'!$B$6:$H$68,7,FALSE)))</f>
        <v/>
      </c>
      <c r="P56" s="59" t="str">
        <f>IF(O56="","",SUM(N56:O56))</f>
        <v/>
      </c>
      <c r="Q56" s="7" t="str">
        <f>IF(VLOOKUP($B56,'S 3 H BRUT'!$B$6:$J$68,8,FALSE)="","",(VLOOKUP($B56,'S 3 H BRUT'!$B$6:$J$68,8,FALSE)))</f>
        <v/>
      </c>
      <c r="R56" s="7" t="str">
        <f>IF(VLOOKUP($B56,'S 3 H NET'!$B$6:$I$68,8,FALSE)="","",(VLOOKUP($B56,'S 3 H NET'!$B$6:$I$68,8,FALSE)))</f>
        <v/>
      </c>
      <c r="S56" s="59" t="str">
        <f>IF(R56="","",SUM(Q56:R56))</f>
        <v/>
      </c>
      <c r="T56" s="7">
        <f>IF(VLOOKUP($B56,'S 3 H BRUT'!$B$6:$J$68,9,FALSE)="","",(VLOOKUP($B56,'S 3 H BRUT'!$B$6:$J$68,9,FALSE)))</f>
        <v>4</v>
      </c>
      <c r="U56" s="7">
        <f>IF(VLOOKUP($B56,'S 3 H NET'!$B$6:$J$68,9,FALSE)="","",(VLOOKUP($B56,'S 3 H NET'!$B$6:$J$68,9,FALSE)))</f>
        <v>28</v>
      </c>
      <c r="V56" s="59">
        <f>IF(U56="","",SUM(T56:U56))</f>
        <v>32</v>
      </c>
      <c r="W56" s="7" t="str">
        <f>IF(VLOOKUP($B56,'S 3 H BRUT'!$B$6:$M$68,10,FALSE)="","",(VLOOKUP($B56,'S 3 H BRUT'!$B$6:$M$68,10,FALSE)))</f>
        <v/>
      </c>
      <c r="X56" s="7" t="str">
        <f>IF(VLOOKUP($B56,'S 3 H NET'!$B$6:$K$68,10,FALSE)="","",(VLOOKUP($B56,'S 3 H NET'!$B$6:$K$68,10,FALSE)))</f>
        <v/>
      </c>
      <c r="Y56" s="59" t="str">
        <f>IF(X56="","",SUM(W56:X56))</f>
        <v/>
      </c>
      <c r="Z56" s="7" t="str">
        <f>IF(VLOOKUP($B56,'S 3 H BRUT'!$B$6:$L$68,11,FALSE)="","",(VLOOKUP($B56,'S 3 H BRUT'!$B$6:$L$68,11,FALSE)))</f>
        <v/>
      </c>
      <c r="AA56" s="7" t="str">
        <f>IF(VLOOKUP($B56,'S 3 H NET'!$B$6:$L$68,11,FALSE)="","",(VLOOKUP($B56,'S 3 H NET'!$B$6:$L$68,11,FALSE)))</f>
        <v/>
      </c>
      <c r="AB56" s="59" t="str">
        <f>IF(AA56="","",SUM(Z56:AA56))</f>
        <v/>
      </c>
      <c r="AC56" s="7" t="str">
        <f>IF(VLOOKUP($B56,'S 3 H BRUT'!$B$6:$M$68,12,FALSE)="","",(VLOOKUP($B56,'S 3 H BRUT'!$B$6:$M$68,12,FALSE)))</f>
        <v/>
      </c>
      <c r="AD56" s="7" t="str">
        <f>IF(VLOOKUP($B56,'S 3 H NET'!$B$6:$M$68,12,FALSE)="","",(VLOOKUP($B56,'S 3 H NET'!$B$6:$M$68,12,FALSE)))</f>
        <v/>
      </c>
      <c r="AE56" s="59" t="str">
        <f>IF(AD56="","",SUM(AC56:AD56))</f>
        <v/>
      </c>
      <c r="AF56" s="7" t="str">
        <f>IF(VLOOKUP($B56,'S 3 H BRUT'!$B$6:$N$68,13,FALSE)="","",(VLOOKUP($B56,'S 3 H BRUT'!$B$6:$N$68,13,FALSE)))</f>
        <v/>
      </c>
      <c r="AG56" s="7" t="str">
        <f>IF(VLOOKUP($B56,'S 3 H NET'!$B$6:$N$68,13,FALSE)="","",(VLOOKUP($B56,'S 3 H NET'!$B$6:$N$68,13,FALSE)))</f>
        <v/>
      </c>
      <c r="AH56" s="59" t="str">
        <f>IF(AG56="","",SUM(AF56:AG56))</f>
        <v/>
      </c>
      <c r="AI56" s="59">
        <f>SUM(G56,J56,M56,P56,S56,V56,Y56,AB56,AE56,AH56)</f>
        <v>65</v>
      </c>
      <c r="AJ56" s="20">
        <f>+COUNT(G56,J56,M56,P56,S56,V56,Y56,AB56,AE56,AH56)</f>
        <v>2</v>
      </c>
      <c r="AK56" s="20">
        <f>IF(AJ56&lt;6,0,+SMALL(($G56,$J56,$M56,$P56,$S56,$V56,$Y56,$AB56,$AE56,$AH56),1))</f>
        <v>0</v>
      </c>
      <c r="AL56" s="20">
        <f>IF(AJ56&lt;7,0,+SMALL(($G56,$J56,$M56,$P56,$S56,$V56,$Y56,$AB56,$AE56,$AH56),2))</f>
        <v>0</v>
      </c>
      <c r="AM56" s="20">
        <f>IF(AJ56&lt;8,0,+SMALL(($G56,$J56,$M56,$P56,$S56,$V56,$Y56,$AB56,$AE56,$AH56),3))</f>
        <v>0</v>
      </c>
      <c r="AN56" s="20">
        <f>IF(AJ56&lt;9,0,+SMALL(($G56,$J56,$M56,$P56,$S56,$V56,$Y56,$AB56,$AE56,$AH56),4))</f>
        <v>0</v>
      </c>
      <c r="AO56" s="20">
        <f>AI56-AK56-AL56-AM56-AN56</f>
        <v>65</v>
      </c>
      <c r="AP56" s="20">
        <f>RANK(AO56,$AO$6:$AO$68,0)</f>
        <v>51</v>
      </c>
    </row>
    <row r="57" spans="1:47" s="3" customFormat="1">
      <c r="B57" s="48" t="s">
        <v>244</v>
      </c>
      <c r="C57" s="49"/>
      <c r="D57" s="79" t="s">
        <v>11</v>
      </c>
      <c r="E57" s="7">
        <f>IF(VLOOKUP($B57,'S 3 H BRUT'!$B$6:$E$68,4,FALSE)="","",(VLOOKUP($B57,'S 3 H BRUT'!$B$6:$E$68,4,FALSE)))</f>
        <v>4</v>
      </c>
      <c r="F57" s="7">
        <f>IF(VLOOKUP($B57,'S 3 H NET'!$B$6:E$668,4,FALSE)="","",(VLOOKUP($B57,'S 3 H NET'!$B$6:$E$68,4,FALSE)))</f>
        <v>22</v>
      </c>
      <c r="G57" s="59">
        <f>IF(F57="","",SUM(E57:F57))</f>
        <v>26</v>
      </c>
      <c r="H57" s="7" t="str">
        <f>IF(VLOOKUP($B57,'S 3 H BRUT'!$B$6:$F$68,5,FALSE)="","",(VLOOKUP($B57,'S 3 H BRUT'!$B$6:$F$68,5,FALSE)))</f>
        <v/>
      </c>
      <c r="I57" s="7" t="str">
        <f>IF(VLOOKUP($B57,'S 3 H NET'!$B$6:$F$68,5,FALSE)="","",(VLOOKUP($B57,'S 3 H NET'!$B$6:$F$68,5,FALSE)))</f>
        <v/>
      </c>
      <c r="J57" s="59" t="str">
        <f>IF(I57="","",SUM(H57:I57))</f>
        <v/>
      </c>
      <c r="K57" s="7" t="str">
        <f>IF(VLOOKUP($B57,'S 3 H BRUT'!$B$6:$G$68,6,FALSE)="","",(VLOOKUP($B57,'S 3 H BRUT'!$B$6:$G$68,6,FALSE)))</f>
        <v/>
      </c>
      <c r="L57" s="7" t="str">
        <f>IF(VLOOKUP($B57,'S 3 H NET'!$B$6:$G$68,6,FALSE)="","",(VLOOKUP($B57,'S 3 H NET'!$B$6:$G$68,6,FALSE)))</f>
        <v/>
      </c>
      <c r="M57" s="59" t="str">
        <f>IF(L57="","",SUM(K57:L57))</f>
        <v/>
      </c>
      <c r="N57" s="7">
        <f>IF(VLOOKUP($B57,'S 3 H BRUT'!$B$6:$H$68,7,FALSE)="","",(VLOOKUP($B57,'S 3 H BRUT'!$B$6:$H$68,7,FALSE)))</f>
        <v>6</v>
      </c>
      <c r="O57" s="7">
        <f>IF(VLOOKUP($B57,'S 3 H NET'!$B$6:$H$68,7,FALSE)="","",(VLOOKUP($B57,'S 3 H NET'!$B$6:$H$68,7,FALSE)))</f>
        <v>30</v>
      </c>
      <c r="P57" s="59">
        <f>IF(O57="","",SUM(N57:O57))</f>
        <v>36</v>
      </c>
      <c r="Q57" s="7" t="str">
        <f>IF(VLOOKUP($B57,'S 3 H BRUT'!$B$6:$J$68,8,FALSE)="","",(VLOOKUP($B57,'S 3 H BRUT'!$B$6:$J$68,8,FALSE)))</f>
        <v/>
      </c>
      <c r="R57" s="7" t="str">
        <f>IF(VLOOKUP($B57,'S 3 H NET'!$B$6:$I$68,8,FALSE)="","",(VLOOKUP($B57,'S 3 H NET'!$B$6:$I$68,8,FALSE)))</f>
        <v/>
      </c>
      <c r="S57" s="59" t="str">
        <f>IF(R57="","",SUM(Q57:R57))</f>
        <v/>
      </c>
      <c r="T57" s="7" t="str">
        <f>IF(VLOOKUP($B57,'S 3 H BRUT'!$B$6:$J$68,9,FALSE)="","",(VLOOKUP($B57,'S 3 H BRUT'!$B$6:$J$68,9,FALSE)))</f>
        <v/>
      </c>
      <c r="U57" s="7" t="str">
        <f>IF(VLOOKUP($B57,'S 3 H NET'!$B$6:$J$68,9,FALSE)="","",(VLOOKUP($B57,'S 3 H NET'!$B$6:$J$68,9,FALSE)))</f>
        <v/>
      </c>
      <c r="V57" s="59" t="str">
        <f>IF(U57="","",SUM(T57:U57))</f>
        <v/>
      </c>
      <c r="W57" s="7" t="str">
        <f>IF(VLOOKUP($B57,'S 3 H BRUT'!$B$6:$M$68,10,FALSE)="","",(VLOOKUP($B57,'S 3 H BRUT'!$B$6:$M$68,10,FALSE)))</f>
        <v/>
      </c>
      <c r="X57" s="7" t="str">
        <f>IF(VLOOKUP($B57,'S 3 H NET'!$B$6:$K$68,10,FALSE)="","",(VLOOKUP($B57,'S 3 H NET'!$B$6:$K$68,10,FALSE)))</f>
        <v/>
      </c>
      <c r="Y57" s="59" t="str">
        <f>IF(X57="","",SUM(W57:X57))</f>
        <v/>
      </c>
      <c r="Z57" s="7" t="str">
        <f>IF(VLOOKUP($B57,'S 3 H BRUT'!$B$6:$L$68,11,FALSE)="","",(VLOOKUP($B57,'S 3 H BRUT'!$B$6:$L$68,11,FALSE)))</f>
        <v/>
      </c>
      <c r="AA57" s="7" t="str">
        <f>IF(VLOOKUP($B57,'S 3 H NET'!$B$6:$L$68,11,FALSE)="","",(VLOOKUP($B57,'S 3 H NET'!$B$6:$L$68,11,FALSE)))</f>
        <v/>
      </c>
      <c r="AB57" s="59" t="str">
        <f>IF(AA57="","",SUM(Z57:AA57))</f>
        <v/>
      </c>
      <c r="AC57" s="7" t="str">
        <f>IF(VLOOKUP($B57,'S 3 H BRUT'!$B$6:$M$68,12,FALSE)="","",(VLOOKUP($B57,'S 3 H BRUT'!$B$6:$M$68,12,FALSE)))</f>
        <v/>
      </c>
      <c r="AD57" s="7" t="str">
        <f>IF(VLOOKUP($B57,'S 3 H NET'!$B$6:$M$68,12,FALSE)="","",(VLOOKUP($B57,'S 3 H NET'!$B$6:$M$68,12,FALSE)))</f>
        <v/>
      </c>
      <c r="AE57" s="59" t="str">
        <f>IF(AD57="","",SUM(AC57:AD57))</f>
        <v/>
      </c>
      <c r="AF57" s="7" t="str">
        <f>IF(VLOOKUP($B57,'S 3 H BRUT'!$B$6:$N$68,13,FALSE)="","",(VLOOKUP($B57,'S 3 H BRUT'!$B$6:$N$68,13,FALSE)))</f>
        <v/>
      </c>
      <c r="AG57" s="7" t="str">
        <f>IF(VLOOKUP($B57,'S 3 H NET'!$B$6:$N$68,13,FALSE)="","",(VLOOKUP($B57,'S 3 H NET'!$B$6:$N$68,13,FALSE)))</f>
        <v/>
      </c>
      <c r="AH57" s="59" t="str">
        <f>IF(AG57="","",SUM(AF57:AG57))</f>
        <v/>
      </c>
      <c r="AI57" s="59">
        <f>SUM(G57,J57,M57,P57,S57,V57,Y57,AB57,AE57,AH57)</f>
        <v>62</v>
      </c>
      <c r="AJ57" s="20">
        <f>+COUNT(G57,J57,M57,P57,S57,V57,Y57,AB57,AE57,AH57)</f>
        <v>2</v>
      </c>
      <c r="AK57" s="20">
        <f>IF(AJ57&lt;6,0,+SMALL(($G57,$J57,$M57,$P57,$S57,$V57,$Y57,$AB57,$AE57,$AH57),1))</f>
        <v>0</v>
      </c>
      <c r="AL57" s="20">
        <f>IF(AJ57&lt;7,0,+SMALL(($G57,$J57,$M57,$P57,$S57,$V57,$Y57,$AB57,$AE57,$AH57),2))</f>
        <v>0</v>
      </c>
      <c r="AM57" s="20">
        <f>IF(AJ57&lt;8,0,+SMALL(($G57,$J57,$M57,$P57,$S57,$V57,$Y57,$AB57,$AE57,$AH57),3))</f>
        <v>0</v>
      </c>
      <c r="AN57" s="20">
        <f>IF(AJ57&lt;9,0,+SMALL(($G57,$J57,$M57,$P57,$S57,$V57,$Y57,$AB57,$AE57,$AH57),4))</f>
        <v>0</v>
      </c>
      <c r="AO57" s="20">
        <f>AI57-AK57-AL57-AM57-AN57</f>
        <v>62</v>
      </c>
      <c r="AP57" s="20">
        <f>RANK(AO57,$AO$6:$AO$68,0)</f>
        <v>52</v>
      </c>
    </row>
    <row r="58" spans="1:47" s="3" customFormat="1">
      <c r="B58" s="129" t="s">
        <v>325</v>
      </c>
      <c r="C58" s="36"/>
      <c r="D58" s="131" t="s">
        <v>236</v>
      </c>
      <c r="E58" s="7">
        <f>IF(VLOOKUP($B58,'S 3 H BRUT'!$B$6:$E$68,4,FALSE)="","",(VLOOKUP($B58,'S 3 H BRUT'!$B$6:$E$68,4,FALSE)))</f>
        <v>0</v>
      </c>
      <c r="F58" s="7">
        <f>IF(VLOOKUP($B58,'S 3 H NET'!$B$6:E$668,4,FALSE)="","",(VLOOKUP($B58,'S 3 H NET'!$B$6:$E$68,4,FALSE)))</f>
        <v>0</v>
      </c>
      <c r="G58" s="59">
        <f>IF(F58="","",SUM(E58:F58))</f>
        <v>0</v>
      </c>
      <c r="H58" s="7">
        <f>IF(VLOOKUP($B58,'S 3 H BRUT'!$B$6:$F$68,5,FALSE)="","",(VLOOKUP($B58,'S 3 H BRUT'!$B$6:$F$68,5,FALSE)))</f>
        <v>0</v>
      </c>
      <c r="I58" s="7">
        <f>IF(VLOOKUP($B58,'S 3 H NET'!$B$6:$F$68,5,FALSE)="","",(VLOOKUP($B58,'S 3 H NET'!$B$6:$F$68,5,FALSE)))</f>
        <v>0</v>
      </c>
      <c r="J58" s="59">
        <f>IF(I58="","",SUM(H58:I58))</f>
        <v>0</v>
      </c>
      <c r="K58" s="7">
        <f>IF(VLOOKUP($B58,'S 3 H BRUT'!$B$6:$G$68,6,FALSE)="","",(VLOOKUP($B58,'S 3 H BRUT'!$B$6:$G$68,6,FALSE)))</f>
        <v>0</v>
      </c>
      <c r="L58" s="7">
        <f>IF(VLOOKUP($B58,'S 3 H NET'!$B$6:$G$68,6,FALSE)="","",(VLOOKUP($B58,'S 3 H NET'!$B$6:$G$68,6,FALSE)))</f>
        <v>0</v>
      </c>
      <c r="M58" s="59">
        <f>IF(L58="","",SUM(K58:L58))</f>
        <v>0</v>
      </c>
      <c r="N58" s="7" t="str">
        <f>IF(VLOOKUP($B58,'S 3 H BRUT'!$B$6:$H$68,7,FALSE)="","",(VLOOKUP($B58,'S 3 H BRUT'!$B$6:$H$68,7,FALSE)))</f>
        <v/>
      </c>
      <c r="O58" s="7" t="str">
        <f>IF(VLOOKUP($B58,'S 3 H NET'!$B$6:$H$68,7,FALSE)="","",(VLOOKUP($B58,'S 3 H NET'!$B$6:$H$68,7,FALSE)))</f>
        <v/>
      </c>
      <c r="P58" s="59" t="str">
        <f>IF(O58="","",SUM(N58:O58))</f>
        <v/>
      </c>
      <c r="Q58" s="7" t="str">
        <f>IF(VLOOKUP($B58,'S 3 H BRUT'!$B$6:$J$68,8,FALSE)="","",(VLOOKUP($B58,'S 3 H BRUT'!$B$6:$J$68,8,FALSE)))</f>
        <v/>
      </c>
      <c r="R58" s="7" t="str">
        <f>IF(VLOOKUP($B58,'S 3 H NET'!$B$6:$I$68,8,FALSE)="","",(VLOOKUP($B58,'S 3 H NET'!$B$6:$I$68,8,FALSE)))</f>
        <v/>
      </c>
      <c r="S58" s="59" t="str">
        <f>IF(R58="","",SUM(Q58:R58))</f>
        <v/>
      </c>
      <c r="T58" s="7">
        <f>IF(VLOOKUP($B58,'S 3 H BRUT'!$B$6:$J$68,9,FALSE)="","",(VLOOKUP($B58,'S 3 H BRUT'!$B$6:$J$68,9,FALSE)))</f>
        <v>5</v>
      </c>
      <c r="U58" s="7">
        <f>IF(VLOOKUP($B58,'S 3 H NET'!$B$6:$J$68,9,FALSE)="","",(VLOOKUP($B58,'S 3 H NET'!$B$6:$J$68,9,FALSE)))</f>
        <v>17</v>
      </c>
      <c r="V58" s="59">
        <f>IF(U58="","",SUM(T58:U58))</f>
        <v>22</v>
      </c>
      <c r="W58" s="7" t="str">
        <f>IF(VLOOKUP($B58,'S 3 H BRUT'!$B$6:$M$68,10,FALSE)="","",(VLOOKUP($B58,'S 3 H BRUT'!$B$6:$M$68,10,FALSE)))</f>
        <v/>
      </c>
      <c r="X58" s="7" t="str">
        <f>IF(VLOOKUP($B58,'S 3 H NET'!$B$6:$K$68,10,FALSE)="","",(VLOOKUP($B58,'S 3 H NET'!$B$6:$K$68,10,FALSE)))</f>
        <v/>
      </c>
      <c r="Y58" s="59" t="str">
        <f>IF(X58="","",SUM(W58:X58))</f>
        <v/>
      </c>
      <c r="Z58" s="7">
        <f>IF(VLOOKUP($B58,'S 3 H BRUT'!$B$6:$L$68,11,FALSE)="","",(VLOOKUP($B58,'S 3 H BRUT'!$B$6:$L$68,11,FALSE)))</f>
        <v>10</v>
      </c>
      <c r="AA58" s="7">
        <f>IF(VLOOKUP($B58,'S 3 H NET'!$B$6:$L$68,11,FALSE)="","",(VLOOKUP($B58,'S 3 H NET'!$B$6:$L$68,11,FALSE)))</f>
        <v>28</v>
      </c>
      <c r="AB58" s="59">
        <f>IF(AA58="","",SUM(Z58:AA58))</f>
        <v>38</v>
      </c>
      <c r="AC58" s="7" t="str">
        <f>IF(VLOOKUP($B58,'S 3 H BRUT'!$B$6:$M$68,12,FALSE)="","",(VLOOKUP($B58,'S 3 H BRUT'!$B$6:$M$68,12,FALSE)))</f>
        <v/>
      </c>
      <c r="AD58" s="7" t="str">
        <f>IF(VLOOKUP($B58,'S 3 H NET'!$B$6:$M$68,12,FALSE)="","",(VLOOKUP($B58,'S 3 H NET'!$B$6:$M$68,12,FALSE)))</f>
        <v/>
      </c>
      <c r="AE58" s="59" t="str">
        <f>IF(AD58="","",SUM(AC58:AD58))</f>
        <v/>
      </c>
      <c r="AF58" s="7" t="str">
        <f>IF(VLOOKUP($B58,'S 3 H BRUT'!$B$6:$N$68,13,FALSE)="","",(VLOOKUP($B58,'S 3 H BRUT'!$B$6:$N$68,13,FALSE)))</f>
        <v/>
      </c>
      <c r="AG58" s="7" t="str">
        <f>IF(VLOOKUP($B58,'S 3 H NET'!$B$6:$N$68,13,FALSE)="","",(VLOOKUP($B58,'S 3 H NET'!$B$6:$N$68,13,FALSE)))</f>
        <v/>
      </c>
      <c r="AH58" s="59" t="str">
        <f>IF(AG58="","",SUM(AF58:AG58))</f>
        <v/>
      </c>
      <c r="AI58" s="59">
        <f>SUM(G58,J58,M58,P58,S58,V58,Y58,AB58,AE58,AH58)</f>
        <v>60</v>
      </c>
      <c r="AJ58" s="20">
        <f>+COUNT(G58,J58,M58,P58,S58,V58,Y58,AB58,AE58,AH58)</f>
        <v>5</v>
      </c>
      <c r="AK58" s="20">
        <f>IF(AJ58&lt;6,0,+SMALL(($G58,$J58,$M58,$P58,$S58,$V58,$Y58,$AB58,$AE58,$AH58),1))</f>
        <v>0</v>
      </c>
      <c r="AL58" s="20">
        <f>IF(AJ58&lt;7,0,+SMALL(($G58,$J58,$M58,$P58,$S58,$V58,$Y58,$AB58,$AE58,$AH58),2))</f>
        <v>0</v>
      </c>
      <c r="AM58" s="20">
        <f>IF(AJ58&lt;8,0,+SMALL(($G58,$J58,$M58,$P58,$S58,$V58,$Y58,$AB58,$AE58,$AH58),3))</f>
        <v>0</v>
      </c>
      <c r="AN58" s="20">
        <f>IF(AJ58&lt;9,0,+SMALL(($G58,$J58,$M58,$P58,$S58,$V58,$Y58,$AB58,$AE58,$AH58),4))</f>
        <v>0</v>
      </c>
      <c r="AO58" s="20">
        <f>AI58-AK58-AL58-AM58-AN58</f>
        <v>60</v>
      </c>
      <c r="AP58" s="20">
        <f>RANK(AO58,$AO$6:$AO$68,0)</f>
        <v>53</v>
      </c>
    </row>
    <row r="59" spans="1:47" s="3" customFormat="1">
      <c r="B59" s="48" t="s">
        <v>131</v>
      </c>
      <c r="C59" s="49"/>
      <c r="D59" s="75" t="s">
        <v>109</v>
      </c>
      <c r="E59" s="7">
        <f>IF(VLOOKUP($B59,'S 3 H BRUT'!$B$6:$E$68,4,FALSE)="","",(VLOOKUP($B59,'S 3 H BRUT'!$B$6:$E$68,4,FALSE)))</f>
        <v>6</v>
      </c>
      <c r="F59" s="7">
        <f>IF(VLOOKUP($B59,'S 3 H NET'!$B$6:E$668,4,FALSE)="","",(VLOOKUP($B59,'S 3 H NET'!$B$6:$E$68,4,FALSE)))</f>
        <v>25</v>
      </c>
      <c r="G59" s="59">
        <f>IF(F59="","",SUM(E59:F59))</f>
        <v>31</v>
      </c>
      <c r="H59" s="7">
        <f>IF(VLOOKUP($B59,'S 3 H BRUT'!$B$6:$F$68,5,FALSE)="","",(VLOOKUP($B59,'S 3 H BRUT'!$B$6:$F$68,5,FALSE)))</f>
        <v>4</v>
      </c>
      <c r="I59" s="7">
        <f>IF(VLOOKUP($B59,'S 3 H NET'!$B$6:$F$68,5,FALSE)="","",(VLOOKUP($B59,'S 3 H NET'!$B$6:$F$68,5,FALSE)))</f>
        <v>23</v>
      </c>
      <c r="J59" s="59">
        <f>IF(I59="","",SUM(H59:I59))</f>
        <v>27</v>
      </c>
      <c r="K59" s="7" t="str">
        <f>IF(VLOOKUP($B59,'S 3 H BRUT'!$B$6:$G$68,6,FALSE)="","",(VLOOKUP($B59,'S 3 H BRUT'!$B$6:$G$68,6,FALSE)))</f>
        <v/>
      </c>
      <c r="L59" s="7" t="str">
        <f>IF(VLOOKUP($B59,'S 3 H NET'!$B$6:$G$68,6,FALSE)="","",(VLOOKUP($B59,'S 3 H NET'!$B$6:$G$68,6,FALSE)))</f>
        <v/>
      </c>
      <c r="M59" s="59" t="str">
        <f>IF(L59="","",SUM(K59:L59))</f>
        <v/>
      </c>
      <c r="N59" s="7" t="str">
        <f>IF(VLOOKUP($B59,'S 3 H BRUT'!$B$6:$H$68,7,FALSE)="","",(VLOOKUP($B59,'S 3 H BRUT'!$B$6:$H$68,7,FALSE)))</f>
        <v/>
      </c>
      <c r="O59" s="7" t="str">
        <f>IF(VLOOKUP($B59,'S 3 H NET'!$B$6:$H$68,7,FALSE)="","",(VLOOKUP($B59,'S 3 H NET'!$B$6:$H$68,7,FALSE)))</f>
        <v/>
      </c>
      <c r="P59" s="59" t="str">
        <f>IF(O59="","",SUM(N59:O59))</f>
        <v/>
      </c>
      <c r="Q59" s="7" t="str">
        <f>IF(VLOOKUP($B59,'S 3 H BRUT'!$B$6:$J$68,8,FALSE)="","",(VLOOKUP($B59,'S 3 H BRUT'!$B$6:$J$68,8,FALSE)))</f>
        <v/>
      </c>
      <c r="R59" s="7" t="str">
        <f>IF(VLOOKUP($B59,'S 3 H NET'!$B$6:$I$68,8,FALSE)="","",(VLOOKUP($B59,'S 3 H NET'!$B$6:$I$68,8,FALSE)))</f>
        <v/>
      </c>
      <c r="S59" s="59" t="str">
        <f>IF(R59="","",SUM(Q59:R59))</f>
        <v/>
      </c>
      <c r="T59" s="7" t="str">
        <f>IF(VLOOKUP($B59,'S 3 H BRUT'!$B$6:$J$68,9,FALSE)="","",(VLOOKUP($B59,'S 3 H BRUT'!$B$6:$J$68,9,FALSE)))</f>
        <v/>
      </c>
      <c r="U59" s="7" t="str">
        <f>IF(VLOOKUP($B59,'S 3 H NET'!$B$6:$J$68,9,FALSE)="","",(VLOOKUP($B59,'S 3 H NET'!$B$6:$J$68,9,FALSE)))</f>
        <v/>
      </c>
      <c r="V59" s="59" t="str">
        <f>IF(U59="","",SUM(T59:U59))</f>
        <v/>
      </c>
      <c r="W59" s="7" t="str">
        <f>IF(VLOOKUP($B59,'S 3 H BRUT'!$B$6:$M$68,10,FALSE)="","",(VLOOKUP($B59,'S 3 H BRUT'!$B$6:$M$68,10,FALSE)))</f>
        <v/>
      </c>
      <c r="X59" s="7" t="str">
        <f>IF(VLOOKUP($B59,'S 3 H NET'!$B$6:$K$68,10,FALSE)="","",(VLOOKUP($B59,'S 3 H NET'!$B$6:$K$68,10,FALSE)))</f>
        <v/>
      </c>
      <c r="Y59" s="59" t="str">
        <f>IF(X59="","",SUM(W59:X59))</f>
        <v/>
      </c>
      <c r="Z59" s="7" t="str">
        <f>IF(VLOOKUP($B59,'S 3 H BRUT'!$B$6:$L$68,11,FALSE)="","",(VLOOKUP($B59,'S 3 H BRUT'!$B$6:$L$68,11,FALSE)))</f>
        <v/>
      </c>
      <c r="AA59" s="7" t="str">
        <f>IF(VLOOKUP($B59,'S 3 H NET'!$B$6:$L$68,11,FALSE)="","",(VLOOKUP($B59,'S 3 H NET'!$B$6:$L$68,11,FALSE)))</f>
        <v/>
      </c>
      <c r="AB59" s="59" t="str">
        <f>IF(AA59="","",SUM(Z59:AA59))</f>
        <v/>
      </c>
      <c r="AC59" s="7" t="str">
        <f>IF(VLOOKUP($B59,'S 3 H BRUT'!$B$6:$M$68,12,FALSE)="","",(VLOOKUP($B59,'S 3 H BRUT'!$B$6:$M$68,12,FALSE)))</f>
        <v/>
      </c>
      <c r="AD59" s="7" t="str">
        <f>IF(VLOOKUP($B59,'S 3 H NET'!$B$6:$M$68,12,FALSE)="","",(VLOOKUP($B59,'S 3 H NET'!$B$6:$M$68,12,FALSE)))</f>
        <v/>
      </c>
      <c r="AE59" s="59" t="str">
        <f>IF(AD59="","",SUM(AC59:AD59))</f>
        <v/>
      </c>
      <c r="AF59" s="7" t="str">
        <f>IF(VLOOKUP($B59,'S 3 H BRUT'!$B$6:$N$68,13,FALSE)="","",(VLOOKUP($B59,'S 3 H BRUT'!$B$6:$N$68,13,FALSE)))</f>
        <v/>
      </c>
      <c r="AG59" s="7" t="str">
        <f>IF(VLOOKUP($B59,'S 3 H NET'!$B$6:$N$68,13,FALSE)="","",(VLOOKUP($B59,'S 3 H NET'!$B$6:$N$68,13,FALSE)))</f>
        <v/>
      </c>
      <c r="AH59" s="59" t="str">
        <f>IF(AG59="","",SUM(AF59:AG59))</f>
        <v/>
      </c>
      <c r="AI59" s="59">
        <f>SUM(G59,J59,M59,P59,S59,V59,Y59,AB59,AE59,AH59)</f>
        <v>58</v>
      </c>
      <c r="AJ59" s="20">
        <f>+COUNT(G59,J59,M59,P59,S59,V59,Y59,AB59,AE59,AH59)</f>
        <v>2</v>
      </c>
      <c r="AK59" s="20">
        <f>IF(AJ59&lt;6,0,+SMALL(($G59,$J59,$M59,$P59,$S59,$V59,$Y59,$AB59,$AE59,$AH59),1))</f>
        <v>0</v>
      </c>
      <c r="AL59" s="20">
        <f>IF(AJ59&lt;7,0,+SMALL(($G59,$J59,$M59,$P59,$S59,$V59,$Y59,$AB59,$AE59,$AH59),2))</f>
        <v>0</v>
      </c>
      <c r="AM59" s="20">
        <f>IF(AJ59&lt;8,0,+SMALL(($G59,$J59,$M59,$P59,$S59,$V59,$Y59,$AB59,$AE59,$AH59),3))</f>
        <v>0</v>
      </c>
      <c r="AN59" s="20">
        <f>IF(AJ59&lt;9,0,+SMALL(($G59,$J59,$M59,$P59,$S59,$V59,$Y59,$AB59,$AE59,$AH59),4))</f>
        <v>0</v>
      </c>
      <c r="AO59" s="20">
        <f>AI59-AK59-AL59-AM59-AN59</f>
        <v>58</v>
      </c>
      <c r="AP59" s="20">
        <f>RANK(AO59,$AO$6:$AO$68,0)</f>
        <v>54</v>
      </c>
    </row>
    <row r="60" spans="1:47" s="3" customFormat="1">
      <c r="B60" s="129" t="s">
        <v>303</v>
      </c>
      <c r="C60" s="36"/>
      <c r="D60" s="45" t="s">
        <v>8</v>
      </c>
      <c r="E60" s="7" t="str">
        <f>IF(VLOOKUP($B60,'S 3 H BRUT'!$B$6:$E$68,4,FALSE)="","",(VLOOKUP($B60,'S 3 H BRUT'!$B$6:$E$68,4,FALSE)))</f>
        <v/>
      </c>
      <c r="F60" s="7" t="str">
        <f>IF(VLOOKUP($B60,'S 3 H NET'!$B$6:E$668,4,FALSE)="","",(VLOOKUP($B60,'S 3 H NET'!$B$6:$E$68,4,FALSE)))</f>
        <v/>
      </c>
      <c r="G60" s="59" t="str">
        <f>IF(F60="","",SUM(E60:F60))</f>
        <v/>
      </c>
      <c r="H60" s="7" t="str">
        <f>IF(VLOOKUP($B60,'S 3 H BRUT'!$B$6:$F$68,5,FALSE)="","",(VLOOKUP($B60,'S 3 H BRUT'!$B$6:$F$68,5,FALSE)))</f>
        <v/>
      </c>
      <c r="I60" s="7" t="str">
        <f>IF(VLOOKUP($B60,'S 3 H NET'!$B$6:$F$68,5,FALSE)="","",(VLOOKUP($B60,'S 3 H NET'!$B$6:$F$68,5,FALSE)))</f>
        <v/>
      </c>
      <c r="J60" s="59" t="str">
        <f>IF(I60="","",SUM(H60:I60))</f>
        <v/>
      </c>
      <c r="K60" s="7">
        <f>IF(VLOOKUP($B60,'S 3 H BRUT'!$B$6:$G$68,6,FALSE)="","",(VLOOKUP($B60,'S 3 H BRUT'!$B$6:$G$68,6,FALSE)))</f>
        <v>19</v>
      </c>
      <c r="L60" s="7">
        <f>IF(VLOOKUP($B60,'S 3 H NET'!$B$6:$G$68,6,FALSE)="","",(VLOOKUP($B60,'S 3 H NET'!$B$6:$G$68,6,FALSE)))</f>
        <v>37</v>
      </c>
      <c r="M60" s="59">
        <f>IF(L60="","",SUM(K60:L60))</f>
        <v>56</v>
      </c>
      <c r="N60" s="7" t="str">
        <f>IF(VLOOKUP($B60,'S 3 H BRUT'!$B$6:$H$68,7,FALSE)="","",(VLOOKUP($B60,'S 3 H BRUT'!$B$6:$H$68,7,FALSE)))</f>
        <v/>
      </c>
      <c r="O60" s="7" t="str">
        <f>IF(VLOOKUP($B60,'S 3 H NET'!$B$6:$H$68,7,FALSE)="","",(VLOOKUP($B60,'S 3 H NET'!$B$6:$H$68,7,FALSE)))</f>
        <v/>
      </c>
      <c r="P60" s="59" t="str">
        <f>IF(O60="","",SUM(N60:O60))</f>
        <v/>
      </c>
      <c r="Q60" s="7" t="str">
        <f>IF(VLOOKUP($B60,'S 3 H BRUT'!$B$6:$J$68,8,FALSE)="","",(VLOOKUP($B60,'S 3 H BRUT'!$B$6:$J$68,8,FALSE)))</f>
        <v/>
      </c>
      <c r="R60" s="7" t="str">
        <f>IF(VLOOKUP($B60,'S 3 H NET'!$B$6:$I$68,8,FALSE)="","",(VLOOKUP($B60,'S 3 H NET'!$B$6:$I$68,8,FALSE)))</f>
        <v/>
      </c>
      <c r="S60" s="59" t="str">
        <f>IF(R60="","",SUM(Q60:R60))</f>
        <v/>
      </c>
      <c r="T60" s="7" t="str">
        <f>IF(VLOOKUP($B60,'S 3 H BRUT'!$B$6:$J$68,9,FALSE)="","",(VLOOKUP($B60,'S 3 H BRUT'!$B$6:$J$68,9,FALSE)))</f>
        <v/>
      </c>
      <c r="U60" s="7" t="str">
        <f>IF(VLOOKUP($B60,'S 3 H NET'!$B$6:$J$68,9,FALSE)="","",(VLOOKUP($B60,'S 3 H NET'!$B$6:$J$68,9,FALSE)))</f>
        <v/>
      </c>
      <c r="V60" s="59" t="str">
        <f>IF(U60="","",SUM(T60:U60))</f>
        <v/>
      </c>
      <c r="W60" s="7" t="str">
        <f>IF(VLOOKUP($B60,'S 3 H BRUT'!$B$6:$M$68,10,FALSE)="","",(VLOOKUP($B60,'S 3 H BRUT'!$B$6:$M$68,10,FALSE)))</f>
        <v/>
      </c>
      <c r="X60" s="7" t="str">
        <f>IF(VLOOKUP($B60,'S 3 H NET'!$B$6:$K$68,10,FALSE)="","",(VLOOKUP($B60,'S 3 H NET'!$B$6:$K$68,10,FALSE)))</f>
        <v/>
      </c>
      <c r="Y60" s="59" t="str">
        <f>IF(X60="","",SUM(W60:X60))</f>
        <v/>
      </c>
      <c r="Z60" s="7" t="str">
        <f>IF(VLOOKUP($B60,'S 3 H BRUT'!$B$6:$L$68,11,FALSE)="","",(VLOOKUP($B60,'S 3 H BRUT'!$B$6:$L$68,11,FALSE)))</f>
        <v/>
      </c>
      <c r="AA60" s="7" t="str">
        <f>IF(VLOOKUP($B60,'S 3 H NET'!$B$6:$L$68,11,FALSE)="","",(VLOOKUP($B60,'S 3 H NET'!$B$6:$L$68,11,FALSE)))</f>
        <v/>
      </c>
      <c r="AB60" s="59" t="str">
        <f>IF(AA60="","",SUM(Z60:AA60))</f>
        <v/>
      </c>
      <c r="AC60" s="7" t="str">
        <f>IF(VLOOKUP($B60,'S 3 H BRUT'!$B$6:$M$68,12,FALSE)="","",(VLOOKUP($B60,'S 3 H BRUT'!$B$6:$M$68,12,FALSE)))</f>
        <v/>
      </c>
      <c r="AD60" s="7" t="str">
        <f>IF(VLOOKUP($B60,'S 3 H NET'!$B$6:$M$68,12,FALSE)="","",(VLOOKUP($B60,'S 3 H NET'!$B$6:$M$68,12,FALSE)))</f>
        <v/>
      </c>
      <c r="AE60" s="59" t="str">
        <f>IF(AD60="","",SUM(AC60:AD60))</f>
        <v/>
      </c>
      <c r="AF60" s="7" t="str">
        <f>IF(VLOOKUP($B60,'S 3 H BRUT'!$B$6:$N$68,13,FALSE)="","",(VLOOKUP($B60,'S 3 H BRUT'!$B$6:$N$68,13,FALSE)))</f>
        <v/>
      </c>
      <c r="AG60" s="7" t="str">
        <f>IF(VLOOKUP($B60,'S 3 H NET'!$B$6:$N$68,13,FALSE)="","",(VLOOKUP($B60,'S 3 H NET'!$B$6:$N$68,13,FALSE)))</f>
        <v/>
      </c>
      <c r="AH60" s="59" t="str">
        <f>IF(AG60="","",SUM(AF60:AG60))</f>
        <v/>
      </c>
      <c r="AI60" s="59">
        <f>SUM(G60,J60,M60,P60,S60,V60,Y60,AB60,AE60,AH60)</f>
        <v>56</v>
      </c>
      <c r="AJ60" s="20">
        <f>+COUNT(G60,J60,M60,P60,S60,V60,Y60,AB60,AE60,AH60)</f>
        <v>1</v>
      </c>
      <c r="AK60" s="20">
        <f>IF(AJ60&lt;6,0,+SMALL(($G60,$J60,$M60,$P60,$S60,$V60,$Y60,$AB60,$AE60,$AH60),1))</f>
        <v>0</v>
      </c>
      <c r="AL60" s="20">
        <f>IF(AJ60&lt;7,0,+SMALL(($G60,$J60,$M60,$P60,$S60,$V60,$Y60,$AB60,$AE60,$AH60),2))</f>
        <v>0</v>
      </c>
      <c r="AM60" s="20">
        <f>IF(AJ60&lt;8,0,+SMALL(($G60,$J60,$M60,$P60,$S60,$V60,$Y60,$AB60,$AE60,$AH60),3))</f>
        <v>0</v>
      </c>
      <c r="AN60" s="20">
        <f>IF(AJ60&lt;9,0,+SMALL(($G60,$J60,$M60,$P60,$S60,$V60,$Y60,$AB60,$AE60,$AH60),4))</f>
        <v>0</v>
      </c>
      <c r="AO60" s="20">
        <f>AI60-AK60-AL60-AM60-AN60</f>
        <v>56</v>
      </c>
      <c r="AP60" s="20">
        <f>RANK(AO60,$AO$6:$AO$68,0)</f>
        <v>55</v>
      </c>
    </row>
    <row r="61" spans="1:47" s="11" customFormat="1">
      <c r="A61" s="3"/>
      <c r="B61" s="48" t="s">
        <v>286</v>
      </c>
      <c r="C61" s="49"/>
      <c r="D61" s="55" t="s">
        <v>50</v>
      </c>
      <c r="E61" s="7" t="str">
        <f>IF(VLOOKUP($B61,'S 3 H BRUT'!$B$6:$E$68,4,FALSE)="","",(VLOOKUP($B61,'S 3 H BRUT'!$B$6:$E$68,4,FALSE)))</f>
        <v/>
      </c>
      <c r="F61" s="7" t="str">
        <f>IF(VLOOKUP($B61,'S 3 H NET'!$B$6:E$668,4,FALSE)="","",(VLOOKUP($B61,'S 3 H NET'!$B$6:$E$68,4,FALSE)))</f>
        <v/>
      </c>
      <c r="G61" s="59" t="str">
        <f>IF(F61="","",SUM(E61:F61))</f>
        <v/>
      </c>
      <c r="H61" s="7">
        <f>IF(VLOOKUP($B61,'S 3 H BRUT'!$B$6:$F$68,5,FALSE)="","",(VLOOKUP($B61,'S 3 H BRUT'!$B$6:$F$68,5,FALSE)))</f>
        <v>14</v>
      </c>
      <c r="I61" s="7">
        <f>IF(VLOOKUP($B61,'S 3 H NET'!$B$6:$F$68,5,FALSE)="","",(VLOOKUP($B61,'S 3 H NET'!$B$6:$F$68,5,FALSE)))</f>
        <v>33</v>
      </c>
      <c r="J61" s="59">
        <f>IF(I61="","",SUM(H61:I61))</f>
        <v>47</v>
      </c>
      <c r="K61" s="7" t="str">
        <f>IF(VLOOKUP($B61,'S 3 H BRUT'!$B$6:$G$68,6,FALSE)="","",(VLOOKUP($B61,'S 3 H BRUT'!$B$6:$G$68,6,FALSE)))</f>
        <v/>
      </c>
      <c r="L61" s="7" t="str">
        <f>IF(VLOOKUP($B61,'S 3 H NET'!$B$6:$G$68,6,FALSE)="","",(VLOOKUP($B61,'S 3 H NET'!$B$6:$G$68,6,FALSE)))</f>
        <v/>
      </c>
      <c r="M61" s="59" t="str">
        <f>IF(L61="","",SUM(K61:L61))</f>
        <v/>
      </c>
      <c r="N61" s="7" t="str">
        <f>IF(VLOOKUP($B61,'S 3 H BRUT'!$B$6:$H$68,7,FALSE)="","",(VLOOKUP($B61,'S 3 H BRUT'!$B$6:$H$68,7,FALSE)))</f>
        <v/>
      </c>
      <c r="O61" s="7" t="str">
        <f>IF(VLOOKUP($B61,'S 3 H NET'!$B$6:$H$68,7,FALSE)="","",(VLOOKUP($B61,'S 3 H NET'!$B$6:$H$68,7,FALSE)))</f>
        <v/>
      </c>
      <c r="P61" s="59" t="str">
        <f>IF(O61="","",SUM(N61:O61))</f>
        <v/>
      </c>
      <c r="Q61" s="7" t="str">
        <f>IF(VLOOKUP($B61,'S 3 H BRUT'!$B$6:$J$68,8,FALSE)="","",(VLOOKUP($B61,'S 3 H BRUT'!$B$6:$J$68,8,FALSE)))</f>
        <v/>
      </c>
      <c r="R61" s="7" t="str">
        <f>IF(VLOOKUP($B61,'S 3 H NET'!$B$6:$I$68,8,FALSE)="","",(VLOOKUP($B61,'S 3 H NET'!$B$6:$I$68,8,FALSE)))</f>
        <v/>
      </c>
      <c r="S61" s="59" t="str">
        <f>IF(R61="","",SUM(Q61:R61))</f>
        <v/>
      </c>
      <c r="T61" s="7" t="str">
        <f>IF(VLOOKUP($B61,'S 3 H BRUT'!$B$6:$J$68,9,FALSE)="","",(VLOOKUP($B61,'S 3 H BRUT'!$B$6:$J$68,9,FALSE)))</f>
        <v/>
      </c>
      <c r="U61" s="7" t="str">
        <f>IF(VLOOKUP($B61,'S 3 H NET'!$B$6:$J$68,9,FALSE)="","",(VLOOKUP($B61,'S 3 H NET'!$B$6:$J$68,9,FALSE)))</f>
        <v/>
      </c>
      <c r="V61" s="59" t="str">
        <f>IF(U61="","",SUM(T61:U61))</f>
        <v/>
      </c>
      <c r="W61" s="7" t="str">
        <f>IF(VLOOKUP($B61,'S 3 H BRUT'!$B$6:$M$68,10,FALSE)="","",(VLOOKUP($B61,'S 3 H BRUT'!$B$6:$M$68,10,FALSE)))</f>
        <v/>
      </c>
      <c r="X61" s="7" t="str">
        <f>IF(VLOOKUP($B61,'S 3 H NET'!$B$6:$K$68,10,FALSE)="","",(VLOOKUP($B61,'S 3 H NET'!$B$6:$K$68,10,FALSE)))</f>
        <v/>
      </c>
      <c r="Y61" s="59" t="str">
        <f>IF(X61="","",SUM(W61:X61))</f>
        <v/>
      </c>
      <c r="Z61" s="7" t="str">
        <f>IF(VLOOKUP($B61,'S 3 H BRUT'!$B$6:$L$68,11,FALSE)="","",(VLOOKUP($B61,'S 3 H BRUT'!$B$6:$L$68,11,FALSE)))</f>
        <v/>
      </c>
      <c r="AA61" s="7" t="str">
        <f>IF(VLOOKUP($B61,'S 3 H NET'!$B$6:$L$68,11,FALSE)="","",(VLOOKUP($B61,'S 3 H NET'!$B$6:$L$68,11,FALSE)))</f>
        <v/>
      </c>
      <c r="AB61" s="59" t="str">
        <f>IF(AA61="","",SUM(Z61:AA61))</f>
        <v/>
      </c>
      <c r="AC61" s="7" t="str">
        <f>IF(VLOOKUP($B61,'S 3 H BRUT'!$B$6:$M$68,12,FALSE)="","",(VLOOKUP($B61,'S 3 H BRUT'!$B$6:$M$68,12,FALSE)))</f>
        <v/>
      </c>
      <c r="AD61" s="7" t="str">
        <f>IF(VLOOKUP($B61,'S 3 H NET'!$B$6:$M$68,12,FALSE)="","",(VLOOKUP($B61,'S 3 H NET'!$B$6:$M$68,12,FALSE)))</f>
        <v/>
      </c>
      <c r="AE61" s="59" t="str">
        <f>IF(AD61="","",SUM(AC61:AD61))</f>
        <v/>
      </c>
      <c r="AF61" s="7" t="str">
        <f>IF(VLOOKUP($B61,'S 3 H BRUT'!$B$6:$N$68,13,FALSE)="","",(VLOOKUP($B61,'S 3 H BRUT'!$B$6:$N$68,13,FALSE)))</f>
        <v/>
      </c>
      <c r="AG61" s="7" t="str">
        <f>IF(VLOOKUP($B61,'S 3 H NET'!$B$6:$N$68,13,FALSE)="","",(VLOOKUP($B61,'S 3 H NET'!$B$6:$N$68,13,FALSE)))</f>
        <v/>
      </c>
      <c r="AH61" s="59" t="str">
        <f>IF(AG61="","",SUM(AF61:AG61))</f>
        <v/>
      </c>
      <c r="AI61" s="59">
        <f>SUM(G61,J61,M61,P61,S61,V61,Y61,AB61,AE61,AH61)</f>
        <v>47</v>
      </c>
      <c r="AJ61" s="20">
        <f>+COUNT(G61,J61,M61,P61,S61,V61,Y61,AB61,AE61,AH61)</f>
        <v>1</v>
      </c>
      <c r="AK61" s="20">
        <f>IF(AJ61&lt;6,0,+SMALL(($G61,$J61,$M61,$P61,$S61,$V61,$Y61,$AB61,$AE61,$AH61),1))</f>
        <v>0</v>
      </c>
      <c r="AL61" s="20">
        <f>IF(AJ61&lt;7,0,+SMALL(($G61,$J61,$M61,$P61,$S61,$V61,$Y61,$AB61,$AE61,$AH61),2))</f>
        <v>0</v>
      </c>
      <c r="AM61" s="20">
        <f>IF(AJ61&lt;8,0,+SMALL(($G61,$J61,$M61,$P61,$S61,$V61,$Y61,$AB61,$AE61,$AH61),3))</f>
        <v>0</v>
      </c>
      <c r="AN61" s="20">
        <f>IF(AJ61&lt;9,0,+SMALL(($G61,$J61,$M61,$P61,$S61,$V61,$Y61,$AB61,$AE61,$AH61),4))</f>
        <v>0</v>
      </c>
      <c r="AO61" s="20">
        <f>AI61-AK61-AL61-AM61-AN61</f>
        <v>47</v>
      </c>
      <c r="AP61" s="20">
        <f>RANK(AO61,$AO$6:$AO$68,0)</f>
        <v>56</v>
      </c>
      <c r="AR61" s="22"/>
      <c r="AS61" s="22"/>
      <c r="AT61" s="22"/>
      <c r="AU61" s="13"/>
    </row>
    <row r="62" spans="1:47" s="11" customFormat="1">
      <c r="A62" s="3"/>
      <c r="B62" s="129" t="s">
        <v>317</v>
      </c>
      <c r="C62" s="36"/>
      <c r="D62" s="86" t="s">
        <v>181</v>
      </c>
      <c r="E62" s="7" t="str">
        <f>IF(VLOOKUP($B62,'S 3 H BRUT'!$B$6:$E$68,4,FALSE)="","",(VLOOKUP($B62,'S 3 H BRUT'!$B$6:$E$68,4,FALSE)))</f>
        <v/>
      </c>
      <c r="F62" s="7" t="str">
        <f>IF(VLOOKUP($B62,'S 3 H NET'!$B$6:E$668,4,FALSE)="","",(VLOOKUP($B62,'S 3 H NET'!$B$6:$E$68,4,FALSE)))</f>
        <v/>
      </c>
      <c r="G62" s="59" t="str">
        <f>IF(F62="","",SUM(E62:F62))</f>
        <v/>
      </c>
      <c r="H62" s="7" t="str">
        <f>IF(VLOOKUP($B62,'S 3 H BRUT'!$B$6:$F$68,5,FALSE)="","",(VLOOKUP($B62,'S 3 H BRUT'!$B$6:$F$68,5,FALSE)))</f>
        <v/>
      </c>
      <c r="I62" s="7" t="str">
        <f>IF(VLOOKUP($B62,'S 3 H NET'!$B$6:$F$68,5,FALSE)="","",(VLOOKUP($B62,'S 3 H NET'!$B$6:$F$68,5,FALSE)))</f>
        <v/>
      </c>
      <c r="J62" s="59" t="str">
        <f>IF(I62="","",SUM(H62:I62))</f>
        <v/>
      </c>
      <c r="K62" s="7" t="str">
        <f>IF(VLOOKUP($B62,'S 3 H BRUT'!$B$6:$G$68,6,FALSE)="","",(VLOOKUP($B62,'S 3 H BRUT'!$B$6:$G$68,6,FALSE)))</f>
        <v/>
      </c>
      <c r="L62" s="7" t="str">
        <f>IF(VLOOKUP($B62,'S 3 H NET'!$B$6:$G$68,6,FALSE)="","",(VLOOKUP($B62,'S 3 H NET'!$B$6:$G$68,6,FALSE)))</f>
        <v/>
      </c>
      <c r="M62" s="59" t="str">
        <f>IF(L62="","",SUM(K62:L62))</f>
        <v/>
      </c>
      <c r="N62" s="7">
        <f>IF(VLOOKUP($B62,'S 3 H BRUT'!$B$6:$H$68,7,FALSE)="","",(VLOOKUP($B62,'S 3 H BRUT'!$B$6:$H$68,7,FALSE)))</f>
        <v>13</v>
      </c>
      <c r="O62" s="7">
        <f>IF(VLOOKUP($B62,'S 3 H NET'!$B$6:$H$68,7,FALSE)="","",(VLOOKUP($B62,'S 3 H NET'!$B$6:$H$68,7,FALSE)))</f>
        <v>29</v>
      </c>
      <c r="P62" s="59">
        <f>IF(O62="","",SUM(N62:O62))</f>
        <v>42</v>
      </c>
      <c r="Q62" s="7" t="str">
        <f>IF(VLOOKUP($B62,'S 3 H BRUT'!$B$6:$J$68,8,FALSE)="","",(VLOOKUP($B62,'S 3 H BRUT'!$B$6:$J$68,8,FALSE)))</f>
        <v/>
      </c>
      <c r="R62" s="7" t="str">
        <f>IF(VLOOKUP($B62,'S 3 H NET'!$B$6:$I$68,8,FALSE)="","",(VLOOKUP($B62,'S 3 H NET'!$B$6:$I$68,8,FALSE)))</f>
        <v/>
      </c>
      <c r="S62" s="59" t="str">
        <f>IF(R62="","",SUM(Q62:R62))</f>
        <v/>
      </c>
      <c r="T62" s="7" t="str">
        <f>IF(VLOOKUP($B62,'S 3 H BRUT'!$B$6:$J$68,9,FALSE)="","",(VLOOKUP($B62,'S 3 H BRUT'!$B$6:$J$68,9,FALSE)))</f>
        <v/>
      </c>
      <c r="U62" s="7" t="str">
        <f>IF(VLOOKUP($B62,'S 3 H NET'!$B$6:$J$68,9,FALSE)="","",(VLOOKUP($B62,'S 3 H NET'!$B$6:$J$68,9,FALSE)))</f>
        <v/>
      </c>
      <c r="V62" s="59" t="str">
        <f>IF(U62="","",SUM(T62:U62))</f>
        <v/>
      </c>
      <c r="W62" s="7" t="str">
        <f>IF(VLOOKUP($B62,'S 3 H BRUT'!$B$6:$M$68,10,FALSE)="","",(VLOOKUP($B62,'S 3 H BRUT'!$B$6:$M$68,10,FALSE)))</f>
        <v/>
      </c>
      <c r="X62" s="7" t="str">
        <f>IF(VLOOKUP($B62,'S 3 H NET'!$B$6:$K$68,10,FALSE)="","",(VLOOKUP($B62,'S 3 H NET'!$B$6:$K$68,10,FALSE)))</f>
        <v/>
      </c>
      <c r="Y62" s="59" t="str">
        <f>IF(X62="","",SUM(W62:X62))</f>
        <v/>
      </c>
      <c r="Z62" s="7" t="str">
        <f>IF(VLOOKUP($B62,'S 3 H BRUT'!$B$6:$L$68,11,FALSE)="","",(VLOOKUP($B62,'S 3 H BRUT'!$B$6:$L$68,11,FALSE)))</f>
        <v/>
      </c>
      <c r="AA62" s="7" t="str">
        <f>IF(VLOOKUP($B62,'S 3 H NET'!$B$6:$L$68,11,FALSE)="","",(VLOOKUP($B62,'S 3 H NET'!$B$6:$L$68,11,FALSE)))</f>
        <v/>
      </c>
      <c r="AB62" s="59" t="str">
        <f>IF(AA62="","",SUM(Z62:AA62))</f>
        <v/>
      </c>
      <c r="AC62" s="7" t="str">
        <f>IF(VLOOKUP($B62,'S 3 H BRUT'!$B$6:$M$68,12,FALSE)="","",(VLOOKUP($B62,'S 3 H BRUT'!$B$6:$M$68,12,FALSE)))</f>
        <v/>
      </c>
      <c r="AD62" s="7" t="str">
        <f>IF(VLOOKUP($B62,'S 3 H NET'!$B$6:$M$68,12,FALSE)="","",(VLOOKUP($B62,'S 3 H NET'!$B$6:$M$68,12,FALSE)))</f>
        <v/>
      </c>
      <c r="AE62" s="59" t="str">
        <f>IF(AD62="","",SUM(AC62:AD62))</f>
        <v/>
      </c>
      <c r="AF62" s="7" t="str">
        <f>IF(VLOOKUP($B62,'S 3 H BRUT'!$B$6:$N$68,13,FALSE)="","",(VLOOKUP($B62,'S 3 H BRUT'!$B$6:$N$68,13,FALSE)))</f>
        <v/>
      </c>
      <c r="AG62" s="7" t="str">
        <f>IF(VLOOKUP($B62,'S 3 H NET'!$B$6:$N$68,13,FALSE)="","",(VLOOKUP($B62,'S 3 H NET'!$B$6:$N$68,13,FALSE)))</f>
        <v/>
      </c>
      <c r="AH62" s="59" t="str">
        <f>IF(AG62="","",SUM(AF62:AG62))</f>
        <v/>
      </c>
      <c r="AI62" s="59">
        <f>SUM(G62,J62,M62,P62,S62,V62,Y62,AB62,AE62,AH62)</f>
        <v>42</v>
      </c>
      <c r="AJ62" s="20">
        <f>+COUNT(G62,J62,M62,P62,S62,V62,Y62,AB62,AE62,AH62)</f>
        <v>1</v>
      </c>
      <c r="AK62" s="20">
        <f>IF(AJ62&lt;6,0,+SMALL(($G62,$J62,$M62,$P62,$S62,$V62,$Y62,$AB62,$AE62,$AH62),1))</f>
        <v>0</v>
      </c>
      <c r="AL62" s="20">
        <f>IF(AJ62&lt;7,0,+SMALL(($G62,$J62,$M62,$P62,$S62,$V62,$Y62,$AB62,$AE62,$AH62),2))</f>
        <v>0</v>
      </c>
      <c r="AM62" s="20">
        <f>IF(AJ62&lt;8,0,+SMALL(($G62,$J62,$M62,$P62,$S62,$V62,$Y62,$AB62,$AE62,$AH62),3))</f>
        <v>0</v>
      </c>
      <c r="AN62" s="20">
        <f>IF(AJ62&lt;9,0,+SMALL(($G62,$J62,$M62,$P62,$S62,$V62,$Y62,$AB62,$AE62,$AH62),4))</f>
        <v>0</v>
      </c>
      <c r="AO62" s="20">
        <f>AI62-AK62-AL62-AM62-AN62</f>
        <v>42</v>
      </c>
      <c r="AP62" s="20">
        <f>RANK(AO62,$AO$6:$AO$68,0)</f>
        <v>57</v>
      </c>
      <c r="AR62" s="22"/>
      <c r="AS62" s="22"/>
      <c r="AT62" s="22"/>
      <c r="AU62" s="13"/>
    </row>
    <row r="63" spans="1:47" s="11" customFormat="1">
      <c r="A63" s="3"/>
      <c r="B63" s="48" t="s">
        <v>39</v>
      </c>
      <c r="C63" s="49"/>
      <c r="D63" s="77" t="s">
        <v>16</v>
      </c>
      <c r="E63" s="7" t="str">
        <f>IF(VLOOKUP($B63,'S 3 H BRUT'!$B$6:$E$68,4,FALSE)="","",(VLOOKUP($B63,'S 3 H BRUT'!$B$6:$E$68,4,FALSE)))</f>
        <v/>
      </c>
      <c r="F63" s="7" t="str">
        <f>IF(VLOOKUP($B63,'S 3 H NET'!$B$6:E$668,4,FALSE)="","",(VLOOKUP($B63,'S 3 H NET'!$B$6:$E$68,4,FALSE)))</f>
        <v/>
      </c>
      <c r="G63" s="59" t="str">
        <f>IF(F63="","",SUM(E63:F63))</f>
        <v/>
      </c>
      <c r="H63" s="7">
        <f>IF(VLOOKUP($B63,'S 3 H BRUT'!$B$6:$F$68,5,FALSE)="","",(VLOOKUP($B63,'S 3 H BRUT'!$B$6:$F$68,5,FALSE)))</f>
        <v>13</v>
      </c>
      <c r="I63" s="7">
        <f>IF(VLOOKUP($B63,'S 3 H NET'!$B$6:$F$68,5,FALSE)="","",(VLOOKUP($B63,'S 3 H NET'!$B$6:$F$68,5,FALSE)))</f>
        <v>29</v>
      </c>
      <c r="J63" s="59">
        <f>IF(I63="","",SUM(H63:I63))</f>
        <v>42</v>
      </c>
      <c r="K63" s="7" t="str">
        <f>IF(VLOOKUP($B63,'S 3 H BRUT'!$B$6:$G$68,6,FALSE)="","",(VLOOKUP($B63,'S 3 H BRUT'!$B$6:$G$68,6,FALSE)))</f>
        <v/>
      </c>
      <c r="L63" s="7" t="str">
        <f>IF(VLOOKUP($B63,'S 3 H NET'!$B$6:$G$68,6,FALSE)="","",(VLOOKUP($B63,'S 3 H NET'!$B$6:$G$68,6,FALSE)))</f>
        <v/>
      </c>
      <c r="M63" s="59" t="str">
        <f>IF(L63="","",SUM(K63:L63))</f>
        <v/>
      </c>
      <c r="N63" s="7" t="str">
        <f>IF(VLOOKUP($B63,'S 3 H BRUT'!$B$6:$H$68,7,FALSE)="","",(VLOOKUP($B63,'S 3 H BRUT'!$B$6:$H$68,7,FALSE)))</f>
        <v/>
      </c>
      <c r="O63" s="7" t="str">
        <f>IF(VLOOKUP($B63,'S 3 H NET'!$B$6:$H$68,7,FALSE)="","",(VLOOKUP($B63,'S 3 H NET'!$B$6:$H$68,7,FALSE)))</f>
        <v/>
      </c>
      <c r="P63" s="59" t="str">
        <f>IF(O63="","",SUM(N63:O63))</f>
        <v/>
      </c>
      <c r="Q63" s="7" t="str">
        <f>IF(VLOOKUP($B63,'S 3 H BRUT'!$B$6:$J$68,8,FALSE)="","",(VLOOKUP($B63,'S 3 H BRUT'!$B$6:$J$68,8,FALSE)))</f>
        <v/>
      </c>
      <c r="R63" s="7" t="str">
        <f>IF(VLOOKUP($B63,'S 3 H NET'!$B$6:$I$68,8,FALSE)="","",(VLOOKUP($B63,'S 3 H NET'!$B$6:$I$68,8,FALSE)))</f>
        <v/>
      </c>
      <c r="S63" s="59" t="str">
        <f>IF(R63="","",SUM(Q63:R63))</f>
        <v/>
      </c>
      <c r="T63" s="7" t="str">
        <f>IF(VLOOKUP($B63,'S 3 H BRUT'!$B$6:$J$68,9,FALSE)="","",(VLOOKUP($B63,'S 3 H BRUT'!$B$6:$J$68,9,FALSE)))</f>
        <v/>
      </c>
      <c r="U63" s="7" t="str">
        <f>IF(VLOOKUP($B63,'S 3 H NET'!$B$6:$J$68,9,FALSE)="","",(VLOOKUP($B63,'S 3 H NET'!$B$6:$J$68,9,FALSE)))</f>
        <v/>
      </c>
      <c r="V63" s="59" t="str">
        <f>IF(U63="","",SUM(T63:U63))</f>
        <v/>
      </c>
      <c r="W63" s="7" t="str">
        <f>IF(VLOOKUP($B63,'S 3 H BRUT'!$B$6:$M$68,10,FALSE)="","",(VLOOKUP($B63,'S 3 H BRUT'!$B$6:$M$68,10,FALSE)))</f>
        <v/>
      </c>
      <c r="X63" s="7" t="str">
        <f>IF(VLOOKUP($B63,'S 3 H NET'!$B$6:$K$68,10,FALSE)="","",(VLOOKUP($B63,'S 3 H NET'!$B$6:$K$68,10,FALSE)))</f>
        <v/>
      </c>
      <c r="Y63" s="59" t="str">
        <f>IF(X63="","",SUM(W63:X63))</f>
        <v/>
      </c>
      <c r="Z63" s="7" t="str">
        <f>IF(VLOOKUP($B63,'S 3 H BRUT'!$B$6:$L$68,11,FALSE)="","",(VLOOKUP($B63,'S 3 H BRUT'!$B$6:$L$68,11,FALSE)))</f>
        <v/>
      </c>
      <c r="AA63" s="7" t="str">
        <f>IF(VLOOKUP($B63,'S 3 H NET'!$B$6:$L$68,11,FALSE)="","",(VLOOKUP($B63,'S 3 H NET'!$B$6:$L$68,11,FALSE)))</f>
        <v/>
      </c>
      <c r="AB63" s="59" t="str">
        <f>IF(AA63="","",SUM(Z63:AA63))</f>
        <v/>
      </c>
      <c r="AC63" s="7" t="str">
        <f>IF(VLOOKUP($B63,'S 3 H BRUT'!$B$6:$M$68,12,FALSE)="","",(VLOOKUP($B63,'S 3 H BRUT'!$B$6:$M$68,12,FALSE)))</f>
        <v/>
      </c>
      <c r="AD63" s="7" t="str">
        <f>IF(VLOOKUP($B63,'S 3 H NET'!$B$6:$M$68,12,FALSE)="","",(VLOOKUP($B63,'S 3 H NET'!$B$6:$M$68,12,FALSE)))</f>
        <v/>
      </c>
      <c r="AE63" s="59" t="str">
        <f>IF(AD63="","",SUM(AC63:AD63))</f>
        <v/>
      </c>
      <c r="AF63" s="7" t="str">
        <f>IF(VLOOKUP($B63,'S 3 H BRUT'!$B$6:$N$68,13,FALSE)="","",(VLOOKUP($B63,'S 3 H BRUT'!$B$6:$N$68,13,FALSE)))</f>
        <v/>
      </c>
      <c r="AG63" s="7" t="str">
        <f>IF(VLOOKUP($B63,'S 3 H NET'!$B$6:$N$68,13,FALSE)="","",(VLOOKUP($B63,'S 3 H NET'!$B$6:$N$68,13,FALSE)))</f>
        <v/>
      </c>
      <c r="AH63" s="59" t="str">
        <f>IF(AG63="","",SUM(AF63:AG63))</f>
        <v/>
      </c>
      <c r="AI63" s="59">
        <f>SUM(G63,J63,M63,P63,S63,V63,Y63,AB63,AE63,AH63)</f>
        <v>42</v>
      </c>
      <c r="AJ63" s="20">
        <f>+COUNT(G63,J63,M63,P63,S63,V63,Y63,AB63,AE63,AH63)</f>
        <v>1</v>
      </c>
      <c r="AK63" s="20">
        <f>IF(AJ63&lt;6,0,+SMALL(($G63,$J63,$M63,$P63,$S63,$V63,$Y63,$AB63,$AE63,$AH63),1))</f>
        <v>0</v>
      </c>
      <c r="AL63" s="20">
        <f>IF(AJ63&lt;7,0,+SMALL(($G63,$J63,$M63,$P63,$S63,$V63,$Y63,$AB63,$AE63,$AH63),2))</f>
        <v>0</v>
      </c>
      <c r="AM63" s="20">
        <f>IF(AJ63&lt;8,0,+SMALL(($G63,$J63,$M63,$P63,$S63,$V63,$Y63,$AB63,$AE63,$AH63),3))</f>
        <v>0</v>
      </c>
      <c r="AN63" s="20">
        <f>IF(AJ63&lt;9,0,+SMALL(($G63,$J63,$M63,$P63,$S63,$V63,$Y63,$AB63,$AE63,$AH63),4))</f>
        <v>0</v>
      </c>
      <c r="AO63" s="20">
        <f>AI63-AK63-AL63-AM63-AN63</f>
        <v>42</v>
      </c>
      <c r="AP63" s="20">
        <f>RANK(AO63,$AO$6:$AO$68,0)</f>
        <v>57</v>
      </c>
      <c r="AR63" s="22"/>
      <c r="AS63" s="22"/>
      <c r="AT63" s="22"/>
      <c r="AU63" s="13"/>
    </row>
    <row r="64" spans="1:47" s="11" customFormat="1">
      <c r="A64" s="3"/>
      <c r="B64" s="129" t="s">
        <v>240</v>
      </c>
      <c r="C64" s="36"/>
      <c r="D64" s="119" t="s">
        <v>192</v>
      </c>
      <c r="E64" s="7">
        <f>IF(VLOOKUP($B64,'S 3 H BRUT'!$B$6:$E$68,4,FALSE)="","",(VLOOKUP($B64,'S 3 H BRUT'!$B$6:$E$68,4,FALSE)))</f>
        <v>7</v>
      </c>
      <c r="F64" s="7">
        <f>IF(VLOOKUP($B64,'S 3 H NET'!$B$6:E$668,4,FALSE)="","",(VLOOKUP($B64,'S 3 H NET'!$B$6:$E$68,4,FALSE)))</f>
        <v>25</v>
      </c>
      <c r="G64" s="59">
        <f>IF(F64="","",SUM(E64:F64))</f>
        <v>32</v>
      </c>
      <c r="H64" s="7" t="str">
        <f>IF(VLOOKUP($B64,'S 3 H BRUT'!$B$6:$F$68,5,FALSE)="","",(VLOOKUP($B64,'S 3 H BRUT'!$B$6:$F$68,5,FALSE)))</f>
        <v/>
      </c>
      <c r="I64" s="7" t="str">
        <f>IF(VLOOKUP($B64,'S 3 H NET'!$B$6:$F$68,5,FALSE)="","",(VLOOKUP($B64,'S 3 H NET'!$B$6:$F$68,5,FALSE)))</f>
        <v/>
      </c>
      <c r="J64" s="59" t="str">
        <f>IF(I64="","",SUM(H64:I64))</f>
        <v/>
      </c>
      <c r="K64" s="7" t="str">
        <f>IF(VLOOKUP($B64,'S 3 H BRUT'!$B$6:$G$68,6,FALSE)="","",(VLOOKUP($B64,'S 3 H BRUT'!$B$6:$G$68,6,FALSE)))</f>
        <v/>
      </c>
      <c r="L64" s="7" t="str">
        <f>IF(VLOOKUP($B64,'S 3 H NET'!$B$6:$G$68,6,FALSE)="","",(VLOOKUP($B64,'S 3 H NET'!$B$6:$G$68,6,FALSE)))</f>
        <v/>
      </c>
      <c r="M64" s="59" t="str">
        <f>IF(L64="","",SUM(K64:L64))</f>
        <v/>
      </c>
      <c r="N64" s="7" t="str">
        <f>IF(VLOOKUP($B64,'S 3 H BRUT'!$B$6:$H$68,7,FALSE)="","",(VLOOKUP($B64,'S 3 H BRUT'!$B$6:$H$68,7,FALSE)))</f>
        <v/>
      </c>
      <c r="O64" s="7" t="str">
        <f>IF(VLOOKUP($B64,'S 3 H NET'!$B$6:$H$68,7,FALSE)="","",(VLOOKUP($B64,'S 3 H NET'!$B$6:$H$68,7,FALSE)))</f>
        <v/>
      </c>
      <c r="P64" s="59" t="str">
        <f>IF(O64="","",SUM(N64:O64))</f>
        <v/>
      </c>
      <c r="Q64" s="7" t="str">
        <f>IF(VLOOKUP($B64,'S 3 H BRUT'!$B$6:$J$68,8,FALSE)="","",(VLOOKUP($B64,'S 3 H BRUT'!$B$6:$J$68,8,FALSE)))</f>
        <v/>
      </c>
      <c r="R64" s="7" t="str">
        <f>IF(VLOOKUP($B64,'S 3 H NET'!$B$6:$I$68,8,FALSE)="","",(VLOOKUP($B64,'S 3 H NET'!$B$6:$I$68,8,FALSE)))</f>
        <v/>
      </c>
      <c r="S64" s="59" t="str">
        <f>IF(R64="","",SUM(Q64:R64))</f>
        <v/>
      </c>
      <c r="T64" s="7" t="str">
        <f>IF(VLOOKUP($B64,'S 3 H BRUT'!$B$6:$J$68,9,FALSE)="","",(VLOOKUP($B64,'S 3 H BRUT'!$B$6:$J$68,9,FALSE)))</f>
        <v/>
      </c>
      <c r="U64" s="7" t="str">
        <f>IF(VLOOKUP($B64,'S 3 H NET'!$B$6:$J$68,9,FALSE)="","",(VLOOKUP($B64,'S 3 H NET'!$B$6:$J$68,9,FALSE)))</f>
        <v/>
      </c>
      <c r="V64" s="59" t="str">
        <f>IF(U64="","",SUM(T64:U64))</f>
        <v/>
      </c>
      <c r="W64" s="7" t="str">
        <f>IF(VLOOKUP($B64,'S 3 H BRUT'!$B$6:$M$68,10,FALSE)="","",(VLOOKUP($B64,'S 3 H BRUT'!$B$6:$M$68,10,FALSE)))</f>
        <v/>
      </c>
      <c r="X64" s="7" t="str">
        <f>IF(VLOOKUP($B64,'S 3 H NET'!$B$6:$K$68,10,FALSE)="","",(VLOOKUP($B64,'S 3 H NET'!$B$6:$K$68,10,FALSE)))</f>
        <v/>
      </c>
      <c r="Y64" s="59" t="str">
        <f>IF(X64="","",SUM(W64:X64))</f>
        <v/>
      </c>
      <c r="Z64" s="7" t="str">
        <f>IF(VLOOKUP($B64,'S 3 H BRUT'!$B$6:$L$68,11,FALSE)="","",(VLOOKUP($B64,'S 3 H BRUT'!$B$6:$L$68,11,FALSE)))</f>
        <v/>
      </c>
      <c r="AA64" s="7" t="str">
        <f>IF(VLOOKUP($B64,'S 3 H NET'!$B$6:$L$68,11,FALSE)="","",(VLOOKUP($B64,'S 3 H NET'!$B$6:$L$68,11,FALSE)))</f>
        <v/>
      </c>
      <c r="AB64" s="59" t="str">
        <f>IF(AA64="","",SUM(Z64:AA64))</f>
        <v/>
      </c>
      <c r="AC64" s="7" t="str">
        <f>IF(VLOOKUP($B64,'S 3 H BRUT'!$B$6:$M$68,12,FALSE)="","",(VLOOKUP($B64,'S 3 H BRUT'!$B$6:$M$68,12,FALSE)))</f>
        <v/>
      </c>
      <c r="AD64" s="7" t="str">
        <f>IF(VLOOKUP($B64,'S 3 H NET'!$B$6:$M$68,12,FALSE)="","",(VLOOKUP($B64,'S 3 H NET'!$B$6:$M$68,12,FALSE)))</f>
        <v/>
      </c>
      <c r="AE64" s="59" t="str">
        <f>IF(AD64="","",SUM(AC64:AD64))</f>
        <v/>
      </c>
      <c r="AF64" s="7" t="str">
        <f>IF(VLOOKUP($B64,'S 3 H BRUT'!$B$6:$N$68,13,FALSE)="","",(VLOOKUP($B64,'S 3 H BRUT'!$B$6:$N$68,13,FALSE)))</f>
        <v/>
      </c>
      <c r="AG64" s="7" t="str">
        <f>IF(VLOOKUP($B64,'S 3 H NET'!$B$6:$N$68,13,FALSE)="","",(VLOOKUP($B64,'S 3 H NET'!$B$6:$N$68,13,FALSE)))</f>
        <v/>
      </c>
      <c r="AH64" s="59" t="str">
        <f>IF(AG64="","",SUM(AF64:AG64))</f>
        <v/>
      </c>
      <c r="AI64" s="59">
        <f>SUM(G64,J64,M64,P64,S64,V64,Y64,AB64,AE64,AH64)</f>
        <v>32</v>
      </c>
      <c r="AJ64" s="20">
        <f>+COUNT(G64,J64,M64,P64,S64,V64,Y64,AB64,AE64,AH64)</f>
        <v>1</v>
      </c>
      <c r="AK64" s="20">
        <f>IF(AJ64&lt;6,0,+SMALL(($G64,$J64,$M64,$P64,$S64,$V64,$Y64,$AB64,$AE64,$AH64),1))</f>
        <v>0</v>
      </c>
      <c r="AL64" s="20">
        <f>IF(AJ64&lt;7,0,+SMALL(($G64,$J64,$M64,$P64,$S64,$V64,$Y64,$AB64,$AE64,$AH64),2))</f>
        <v>0</v>
      </c>
      <c r="AM64" s="20">
        <f>IF(AJ64&lt;8,0,+SMALL(($G64,$J64,$M64,$P64,$S64,$V64,$Y64,$AB64,$AE64,$AH64),3))</f>
        <v>0</v>
      </c>
      <c r="AN64" s="20">
        <f>IF(AJ64&lt;9,0,+SMALL(($G64,$J64,$M64,$P64,$S64,$V64,$Y64,$AB64,$AE64,$AH64),4))</f>
        <v>0</v>
      </c>
      <c r="AO64" s="20">
        <f>AI64-AK64-AL64-AM64-AN64</f>
        <v>32</v>
      </c>
      <c r="AP64" s="20">
        <f>RANK(AO64,$AO$6:$AO$68,0)</f>
        <v>59</v>
      </c>
      <c r="AR64" s="22"/>
      <c r="AS64" s="22"/>
      <c r="AT64" s="22"/>
      <c r="AU64" s="13"/>
    </row>
    <row r="65" spans="1:47" s="3" customFormat="1">
      <c r="B65" s="129" t="s">
        <v>304</v>
      </c>
      <c r="C65" s="36"/>
      <c r="D65" s="45" t="s">
        <v>8</v>
      </c>
      <c r="E65" s="7" t="str">
        <f>IF(VLOOKUP($B65,'S 3 H BRUT'!$B$6:$E$68,4,FALSE)="","",(VLOOKUP($B65,'S 3 H BRUT'!$B$6:$E$68,4,FALSE)))</f>
        <v/>
      </c>
      <c r="F65" s="7" t="str">
        <f>IF(VLOOKUP($B65,'S 3 H NET'!$B$6:E$668,4,FALSE)="","",(VLOOKUP($B65,'S 3 H NET'!$B$6:$E$68,4,FALSE)))</f>
        <v/>
      </c>
      <c r="G65" s="59" t="str">
        <f>IF(F65="","",SUM(E65:F65))</f>
        <v/>
      </c>
      <c r="H65" s="7" t="str">
        <f>IF(VLOOKUP($B65,'S 3 H BRUT'!$B$6:$F$68,5,FALSE)="","",(VLOOKUP($B65,'S 3 H BRUT'!$B$6:$F$68,5,FALSE)))</f>
        <v/>
      </c>
      <c r="I65" s="7" t="str">
        <f>IF(VLOOKUP($B65,'S 3 H NET'!$B$6:$F$68,5,FALSE)="","",(VLOOKUP($B65,'S 3 H NET'!$B$6:$F$68,5,FALSE)))</f>
        <v/>
      </c>
      <c r="J65" s="59" t="str">
        <f>IF(I65="","",SUM(H65:I65))</f>
        <v/>
      </c>
      <c r="K65" s="7">
        <f>IF(VLOOKUP($B65,'S 3 H BRUT'!$B$6:$G$68,6,FALSE)="","",(VLOOKUP($B65,'S 3 H BRUT'!$B$6:$G$68,6,FALSE)))</f>
        <v>9</v>
      </c>
      <c r="L65" s="7">
        <f>IF(VLOOKUP($B65,'S 3 H NET'!$B$6:$G$68,6,FALSE)="","",(VLOOKUP($B65,'S 3 H NET'!$B$6:$G$68,6,FALSE)))</f>
        <v>22</v>
      </c>
      <c r="M65" s="59">
        <f>IF(L65="","",SUM(K65:L65))</f>
        <v>31</v>
      </c>
      <c r="N65" s="7" t="str">
        <f>IF(VLOOKUP($B65,'S 3 H BRUT'!$B$6:$H$68,7,FALSE)="","",(VLOOKUP($B65,'S 3 H BRUT'!$B$6:$H$68,7,FALSE)))</f>
        <v/>
      </c>
      <c r="O65" s="7" t="str">
        <f>IF(VLOOKUP($B65,'S 3 H NET'!$B$6:$H$68,7,FALSE)="","",(VLOOKUP($B65,'S 3 H NET'!$B$6:$H$68,7,FALSE)))</f>
        <v/>
      </c>
      <c r="P65" s="59" t="str">
        <f>IF(O65="","",SUM(N65:O65))</f>
        <v/>
      </c>
      <c r="Q65" s="7" t="str">
        <f>IF(VLOOKUP($B65,'S 3 H BRUT'!$B$6:$J$68,8,FALSE)="","",(VLOOKUP($B65,'S 3 H BRUT'!$B$6:$J$68,8,FALSE)))</f>
        <v/>
      </c>
      <c r="R65" s="7" t="str">
        <f>IF(VLOOKUP($B65,'S 3 H NET'!$B$6:$I$68,8,FALSE)="","",(VLOOKUP($B65,'S 3 H NET'!$B$6:$I$68,8,FALSE)))</f>
        <v/>
      </c>
      <c r="S65" s="59" t="str">
        <f>IF(R65="","",SUM(Q65:R65))</f>
        <v/>
      </c>
      <c r="T65" s="7" t="str">
        <f>IF(VLOOKUP($B65,'S 3 H BRUT'!$B$6:$J$68,9,FALSE)="","",(VLOOKUP($B65,'S 3 H BRUT'!$B$6:$J$68,9,FALSE)))</f>
        <v/>
      </c>
      <c r="U65" s="7" t="str">
        <f>IF(VLOOKUP($B65,'S 3 H NET'!$B$6:$J$68,9,FALSE)="","",(VLOOKUP($B65,'S 3 H NET'!$B$6:$J$68,9,FALSE)))</f>
        <v/>
      </c>
      <c r="V65" s="59" t="str">
        <f>IF(U65="","",SUM(T65:U65))</f>
        <v/>
      </c>
      <c r="W65" s="7" t="str">
        <f>IF(VLOOKUP($B65,'S 3 H BRUT'!$B$6:$M$68,10,FALSE)="","",(VLOOKUP($B65,'S 3 H BRUT'!$B$6:$M$68,10,FALSE)))</f>
        <v/>
      </c>
      <c r="X65" s="7" t="str">
        <f>IF(VLOOKUP($B65,'S 3 H NET'!$B$6:$K$68,10,FALSE)="","",(VLOOKUP($B65,'S 3 H NET'!$B$6:$K$68,10,FALSE)))</f>
        <v/>
      </c>
      <c r="Y65" s="59" t="str">
        <f>IF(X65="","",SUM(W65:X65))</f>
        <v/>
      </c>
      <c r="Z65" s="7" t="str">
        <f>IF(VLOOKUP($B65,'S 3 H BRUT'!$B$6:$L$68,11,FALSE)="","",(VLOOKUP($B65,'S 3 H BRUT'!$B$6:$L$68,11,FALSE)))</f>
        <v/>
      </c>
      <c r="AA65" s="7" t="str">
        <f>IF(VLOOKUP($B65,'S 3 H NET'!$B$6:$L$68,11,FALSE)="","",(VLOOKUP($B65,'S 3 H NET'!$B$6:$L$68,11,FALSE)))</f>
        <v/>
      </c>
      <c r="AB65" s="59" t="str">
        <f>IF(AA65="","",SUM(Z65:AA65))</f>
        <v/>
      </c>
      <c r="AC65" s="7" t="str">
        <f>IF(VLOOKUP($B65,'S 3 H BRUT'!$B$6:$M$68,12,FALSE)="","",(VLOOKUP($B65,'S 3 H BRUT'!$B$6:$M$68,12,FALSE)))</f>
        <v/>
      </c>
      <c r="AD65" s="7" t="str">
        <f>IF(VLOOKUP($B65,'S 3 H NET'!$B$6:$M$68,12,FALSE)="","",(VLOOKUP($B65,'S 3 H NET'!$B$6:$M$68,12,FALSE)))</f>
        <v/>
      </c>
      <c r="AE65" s="59" t="str">
        <f>IF(AD65="","",SUM(AC65:AD65))</f>
        <v/>
      </c>
      <c r="AF65" s="7" t="str">
        <f>IF(VLOOKUP($B65,'S 3 H BRUT'!$B$6:$N$68,13,FALSE)="","",(VLOOKUP($B65,'S 3 H BRUT'!$B$6:$N$68,13,FALSE)))</f>
        <v/>
      </c>
      <c r="AG65" s="7" t="str">
        <f>IF(VLOOKUP($B65,'S 3 H NET'!$B$6:$N$68,13,FALSE)="","",(VLOOKUP($B65,'S 3 H NET'!$B$6:$N$68,13,FALSE)))</f>
        <v/>
      </c>
      <c r="AH65" s="59" t="str">
        <f>IF(AG65="","",SUM(AF65:AG65))</f>
        <v/>
      </c>
      <c r="AI65" s="59">
        <f>SUM(G65,J65,M65,P65,S65,V65,Y65,AB65,AE65,AH65)</f>
        <v>31</v>
      </c>
      <c r="AJ65" s="20">
        <f>+COUNT(G65,J65,M65,P65,S65,V65,Y65,AB65,AE65,AH65)</f>
        <v>1</v>
      </c>
      <c r="AK65" s="20">
        <f>IF(AJ65&lt;6,0,+SMALL(($G65,$J65,$M65,$P65,$S65,$V65,$Y65,$AB65,$AE65,$AH65),1))</f>
        <v>0</v>
      </c>
      <c r="AL65" s="20">
        <f>IF(AJ65&lt;7,0,+SMALL(($G65,$J65,$M65,$P65,$S65,$V65,$Y65,$AB65,$AE65,$AH65),2))</f>
        <v>0</v>
      </c>
      <c r="AM65" s="20">
        <f>IF(AJ65&lt;8,0,+SMALL(($G65,$J65,$M65,$P65,$S65,$V65,$Y65,$AB65,$AE65,$AH65),3))</f>
        <v>0</v>
      </c>
      <c r="AN65" s="20">
        <f>IF(AJ65&lt;9,0,+SMALL(($G65,$J65,$M65,$P65,$S65,$V65,$Y65,$AB65,$AE65,$AH65),4))</f>
        <v>0</v>
      </c>
      <c r="AO65" s="20">
        <f>AI65-AK65-AL65-AM65-AN65</f>
        <v>31</v>
      </c>
      <c r="AP65" s="20">
        <f>RANK(AO65,$AO$6:$AO$68,0)</f>
        <v>60</v>
      </c>
    </row>
    <row r="66" spans="1:47" s="11" customFormat="1">
      <c r="A66" s="3"/>
      <c r="B66" s="129" t="s">
        <v>238</v>
      </c>
      <c r="C66" s="130"/>
      <c r="D66" s="76" t="s">
        <v>16</v>
      </c>
      <c r="E66" s="7">
        <f>IF(VLOOKUP($B66,'S 3 H BRUT'!$B$6:$E$68,4,FALSE)="","",(VLOOKUP($B66,'S 3 H BRUT'!$B$6:$E$68,4,FALSE)))</f>
        <v>9</v>
      </c>
      <c r="F66" s="7">
        <f>IF(VLOOKUP($B66,'S 3 H NET'!$B$6:E$668,4,FALSE)="","",(VLOOKUP($B66,'S 3 H NET'!$B$6:$E$68,4,FALSE)))</f>
        <v>20</v>
      </c>
      <c r="G66" s="59">
        <f>IF(F66="","",SUM(E66:F66))</f>
        <v>29</v>
      </c>
      <c r="H66" s="7" t="str">
        <f>IF(VLOOKUP($B66,'S 3 H BRUT'!$B$6:$F$68,5,FALSE)="","",(VLOOKUP($B66,'S 3 H BRUT'!$B$6:$F$68,5,FALSE)))</f>
        <v/>
      </c>
      <c r="I66" s="7" t="str">
        <f>IF(VLOOKUP($B66,'S 3 H NET'!$B$6:$F$68,5,FALSE)="","",(VLOOKUP($B66,'S 3 H NET'!$B$6:$F$68,5,FALSE)))</f>
        <v/>
      </c>
      <c r="J66" s="59" t="str">
        <f>IF(I66="","",SUM(H66:I66))</f>
        <v/>
      </c>
      <c r="K66" s="7" t="str">
        <f>IF(VLOOKUP($B66,'S 3 H BRUT'!$B$6:$G$68,6,FALSE)="","",(VLOOKUP($B66,'S 3 H BRUT'!$B$6:$G$68,6,FALSE)))</f>
        <v/>
      </c>
      <c r="L66" s="7" t="str">
        <f>IF(VLOOKUP($B66,'S 3 H NET'!$B$6:$G$68,6,FALSE)="","",(VLOOKUP($B66,'S 3 H NET'!$B$6:$G$68,6,FALSE)))</f>
        <v/>
      </c>
      <c r="M66" s="59" t="str">
        <f>IF(L66="","",SUM(K66:L66))</f>
        <v/>
      </c>
      <c r="N66" s="7" t="str">
        <f>IF(VLOOKUP($B66,'S 3 H BRUT'!$B$6:$H$68,7,FALSE)="","",(VLOOKUP($B66,'S 3 H BRUT'!$B$6:$H$68,7,FALSE)))</f>
        <v/>
      </c>
      <c r="O66" s="7" t="str">
        <f>IF(VLOOKUP($B66,'S 3 H NET'!$B$6:$H$68,7,FALSE)="","",(VLOOKUP($B66,'S 3 H NET'!$B$6:$H$68,7,FALSE)))</f>
        <v/>
      </c>
      <c r="P66" s="59" t="str">
        <f>IF(O66="","",SUM(N66:O66))</f>
        <v/>
      </c>
      <c r="Q66" s="7" t="str">
        <f>IF(VLOOKUP($B66,'S 3 H BRUT'!$B$6:$J$68,8,FALSE)="","",(VLOOKUP($B66,'S 3 H BRUT'!$B$6:$J$68,8,FALSE)))</f>
        <v/>
      </c>
      <c r="R66" s="7" t="str">
        <f>IF(VLOOKUP($B66,'S 3 H NET'!$B$6:$I$68,8,FALSE)="","",(VLOOKUP($B66,'S 3 H NET'!$B$6:$I$68,8,FALSE)))</f>
        <v/>
      </c>
      <c r="S66" s="59" t="str">
        <f>IF(R66="","",SUM(Q66:R66))</f>
        <v/>
      </c>
      <c r="T66" s="7" t="str">
        <f>IF(VLOOKUP($B66,'S 3 H BRUT'!$B$6:$J$68,9,FALSE)="","",(VLOOKUP($B66,'S 3 H BRUT'!$B$6:$J$68,9,FALSE)))</f>
        <v/>
      </c>
      <c r="U66" s="7" t="str">
        <f>IF(VLOOKUP($B66,'S 3 H NET'!$B$6:$J$68,9,FALSE)="","",(VLOOKUP($B66,'S 3 H NET'!$B$6:$J$68,9,FALSE)))</f>
        <v/>
      </c>
      <c r="V66" s="59" t="str">
        <f>IF(U66="","",SUM(T66:U66))</f>
        <v/>
      </c>
      <c r="W66" s="7" t="str">
        <f>IF(VLOOKUP($B66,'S 3 H BRUT'!$B$6:$M$68,10,FALSE)="","",(VLOOKUP($B66,'S 3 H BRUT'!$B$6:$M$68,10,FALSE)))</f>
        <v/>
      </c>
      <c r="X66" s="7" t="str">
        <f>IF(VLOOKUP($B66,'S 3 H NET'!$B$6:$K$68,10,FALSE)="","",(VLOOKUP($B66,'S 3 H NET'!$B$6:$K$68,10,FALSE)))</f>
        <v/>
      </c>
      <c r="Y66" s="59" t="str">
        <f>IF(X66="","",SUM(W66:X66))</f>
        <v/>
      </c>
      <c r="Z66" s="7" t="str">
        <f>IF(VLOOKUP($B66,'S 3 H BRUT'!$B$6:$L$68,11,FALSE)="","",(VLOOKUP($B66,'S 3 H BRUT'!$B$6:$L$68,11,FALSE)))</f>
        <v/>
      </c>
      <c r="AA66" s="7" t="str">
        <f>IF(VLOOKUP($B66,'S 3 H NET'!$B$6:$L$68,11,FALSE)="","",(VLOOKUP($B66,'S 3 H NET'!$B$6:$L$68,11,FALSE)))</f>
        <v/>
      </c>
      <c r="AB66" s="59" t="str">
        <f>IF(AA66="","",SUM(Z66:AA66))</f>
        <v/>
      </c>
      <c r="AC66" s="7" t="str">
        <f>IF(VLOOKUP($B66,'S 3 H BRUT'!$B$6:$M$68,12,FALSE)="","",(VLOOKUP($B66,'S 3 H BRUT'!$B$6:$M$68,12,FALSE)))</f>
        <v/>
      </c>
      <c r="AD66" s="7" t="str">
        <f>IF(VLOOKUP($B66,'S 3 H NET'!$B$6:$M$68,12,FALSE)="","",(VLOOKUP($B66,'S 3 H NET'!$B$6:$M$68,12,FALSE)))</f>
        <v/>
      </c>
      <c r="AE66" s="59" t="str">
        <f>IF(AD66="","",SUM(AC66:AD66))</f>
        <v/>
      </c>
      <c r="AF66" s="7" t="str">
        <f>IF(VLOOKUP($B66,'S 3 H BRUT'!$B$6:$N$68,13,FALSE)="","",(VLOOKUP($B66,'S 3 H BRUT'!$B$6:$N$68,13,FALSE)))</f>
        <v/>
      </c>
      <c r="AG66" s="7" t="str">
        <f>IF(VLOOKUP($B66,'S 3 H NET'!$B$6:$N$68,13,FALSE)="","",(VLOOKUP($B66,'S 3 H NET'!$B$6:$N$68,13,FALSE)))</f>
        <v/>
      </c>
      <c r="AH66" s="59" t="str">
        <f>IF(AG66="","",SUM(AF66:AG66))</f>
        <v/>
      </c>
      <c r="AI66" s="59">
        <f>SUM(G66,J66,M66,P66,S66,V66,Y66,AB66,AE66,AH66)</f>
        <v>29</v>
      </c>
      <c r="AJ66" s="20">
        <f>+COUNT(G66,J66,M66,P66,S66,V66,Y66,AB66,AE66,AH66)</f>
        <v>1</v>
      </c>
      <c r="AK66" s="20">
        <f>IF(AJ66&lt;6,0,+SMALL(($G66,$J66,$M66,$P66,$S66,$V66,$Y66,$AB66,$AE66,$AH66),1))</f>
        <v>0</v>
      </c>
      <c r="AL66" s="20">
        <f>IF(AJ66&lt;7,0,+SMALL(($G66,$J66,$M66,$P66,$S66,$V66,$Y66,$AB66,$AE66,$AH66),2))</f>
        <v>0</v>
      </c>
      <c r="AM66" s="20">
        <f>IF(AJ66&lt;8,0,+SMALL(($G66,$J66,$M66,$P66,$S66,$V66,$Y66,$AB66,$AE66,$AH66),3))</f>
        <v>0</v>
      </c>
      <c r="AN66" s="20">
        <f>IF(AJ66&lt;9,0,+SMALL(($G66,$J66,$M66,$P66,$S66,$V66,$Y66,$AB66,$AE66,$AH66),4))</f>
        <v>0</v>
      </c>
      <c r="AO66" s="20">
        <f>AI66-AK66-AL66-AM66-AN66</f>
        <v>29</v>
      </c>
      <c r="AP66" s="20">
        <f>RANK(AO66,$AO$6:$AO$68,0)</f>
        <v>61</v>
      </c>
      <c r="AR66" s="22"/>
      <c r="AS66" s="22"/>
      <c r="AT66" s="22"/>
      <c r="AU66" s="13"/>
    </row>
    <row r="67" spans="1:47" s="11" customFormat="1">
      <c r="A67" s="3"/>
      <c r="B67" s="129" t="s">
        <v>305</v>
      </c>
      <c r="C67" s="36"/>
      <c r="D67" s="45" t="s">
        <v>8</v>
      </c>
      <c r="E67" s="7" t="str">
        <f>IF(VLOOKUP($B67,'S 3 H BRUT'!$B$6:$E$68,4,FALSE)="","",(VLOOKUP($B67,'S 3 H BRUT'!$B$6:$E$68,4,FALSE)))</f>
        <v/>
      </c>
      <c r="F67" s="7" t="str">
        <f>IF(VLOOKUP($B67,'S 3 H NET'!$B$6:E$668,4,FALSE)="","",(VLOOKUP($B67,'S 3 H NET'!$B$6:$E$68,4,FALSE)))</f>
        <v/>
      </c>
      <c r="G67" s="59" t="str">
        <f>IF(F67="","",SUM(E67:F67))</f>
        <v/>
      </c>
      <c r="H67" s="7" t="str">
        <f>IF(VLOOKUP($B67,'S 3 H BRUT'!$B$6:$F$68,5,FALSE)="","",(VLOOKUP($B67,'S 3 H BRUT'!$B$6:$F$68,5,FALSE)))</f>
        <v/>
      </c>
      <c r="I67" s="7" t="str">
        <f>IF(VLOOKUP($B67,'S 3 H NET'!$B$6:$F$68,5,FALSE)="","",(VLOOKUP($B67,'S 3 H NET'!$B$6:$F$68,5,FALSE)))</f>
        <v/>
      </c>
      <c r="J67" s="59" t="str">
        <f>IF(I67="","",SUM(H67:I67))</f>
        <v/>
      </c>
      <c r="K67" s="7">
        <f>IF(VLOOKUP($B67,'S 3 H BRUT'!$B$6:$G$68,6,FALSE)="","",(VLOOKUP($B67,'S 3 H BRUT'!$B$6:$G$68,6,FALSE)))</f>
        <v>5</v>
      </c>
      <c r="L67" s="7">
        <f>IF(VLOOKUP($B67,'S 3 H NET'!$B$6:$G$68,6,FALSE)="","",(VLOOKUP($B67,'S 3 H NET'!$B$6:$G$68,6,FALSE)))</f>
        <v>12</v>
      </c>
      <c r="M67" s="59">
        <f>IF(L67="","",SUM(K67:L67))</f>
        <v>17</v>
      </c>
      <c r="N67" s="7" t="str">
        <f>IF(VLOOKUP($B67,'S 3 H BRUT'!$B$6:$H$68,7,FALSE)="","",(VLOOKUP($B67,'S 3 H BRUT'!$B$6:$H$68,7,FALSE)))</f>
        <v/>
      </c>
      <c r="O67" s="7" t="str">
        <f>IF(VLOOKUP($B67,'S 3 H NET'!$B$6:$H$68,7,FALSE)="","",(VLOOKUP($B67,'S 3 H NET'!$B$6:$H$68,7,FALSE)))</f>
        <v/>
      </c>
      <c r="P67" s="59" t="str">
        <f>IF(O67="","",SUM(N67:O67))</f>
        <v/>
      </c>
      <c r="Q67" s="7" t="str">
        <f>IF(VLOOKUP($B67,'S 3 H BRUT'!$B$6:$J$68,8,FALSE)="","",(VLOOKUP($B67,'S 3 H BRUT'!$B$6:$J$68,8,FALSE)))</f>
        <v/>
      </c>
      <c r="R67" s="7" t="str">
        <f>IF(VLOOKUP($B67,'S 3 H NET'!$B$6:$I$68,8,FALSE)="","",(VLOOKUP($B67,'S 3 H NET'!$B$6:$I$68,8,FALSE)))</f>
        <v/>
      </c>
      <c r="S67" s="59" t="str">
        <f>IF(R67="","",SUM(Q67:R67))</f>
        <v/>
      </c>
      <c r="T67" s="7" t="str">
        <f>IF(VLOOKUP($B67,'S 3 H BRUT'!$B$6:$J$68,9,FALSE)="","",(VLOOKUP($B67,'S 3 H BRUT'!$B$6:$J$68,9,FALSE)))</f>
        <v/>
      </c>
      <c r="U67" s="7" t="str">
        <f>IF(VLOOKUP($B67,'S 3 H NET'!$B$6:$J$68,9,FALSE)="","",(VLOOKUP($B67,'S 3 H NET'!$B$6:$J$68,9,FALSE)))</f>
        <v/>
      </c>
      <c r="V67" s="59" t="str">
        <f>IF(U67="","",SUM(T67:U67))</f>
        <v/>
      </c>
      <c r="W67" s="7" t="str">
        <f>IF(VLOOKUP($B67,'S 3 H BRUT'!$B$6:$M$68,10,FALSE)="","",(VLOOKUP($B67,'S 3 H BRUT'!$B$6:$M$68,10,FALSE)))</f>
        <v/>
      </c>
      <c r="X67" s="7" t="str">
        <f>IF(VLOOKUP($B67,'S 3 H NET'!$B$6:$K$68,10,FALSE)="","",(VLOOKUP($B67,'S 3 H NET'!$B$6:$K$68,10,FALSE)))</f>
        <v/>
      </c>
      <c r="Y67" s="59" t="str">
        <f>IF(X67="","",SUM(W67:X67))</f>
        <v/>
      </c>
      <c r="Z67" s="7" t="str">
        <f>IF(VLOOKUP($B67,'S 3 H BRUT'!$B$6:$L$68,11,FALSE)="","",(VLOOKUP($B67,'S 3 H BRUT'!$B$6:$L$68,11,FALSE)))</f>
        <v/>
      </c>
      <c r="AA67" s="7" t="str">
        <f>IF(VLOOKUP($B67,'S 3 H NET'!$B$6:$L$68,11,FALSE)="","",(VLOOKUP($B67,'S 3 H NET'!$B$6:$L$68,11,FALSE)))</f>
        <v/>
      </c>
      <c r="AB67" s="59" t="str">
        <f>IF(AA67="","",SUM(Z67:AA67))</f>
        <v/>
      </c>
      <c r="AC67" s="7" t="str">
        <f>IF(VLOOKUP($B67,'S 3 H BRUT'!$B$6:$M$68,12,FALSE)="","",(VLOOKUP($B67,'S 3 H BRUT'!$B$6:$M$68,12,FALSE)))</f>
        <v/>
      </c>
      <c r="AD67" s="7" t="str">
        <f>IF(VLOOKUP($B67,'S 3 H NET'!$B$6:$M$68,12,FALSE)="","",(VLOOKUP($B67,'S 3 H NET'!$B$6:$M$68,12,FALSE)))</f>
        <v/>
      </c>
      <c r="AE67" s="59" t="str">
        <f>IF(AD67="","",SUM(AC67:AD67))</f>
        <v/>
      </c>
      <c r="AF67" s="7" t="str">
        <f>IF(VLOOKUP($B67,'S 3 H BRUT'!$B$6:$N$68,13,FALSE)="","",(VLOOKUP($B67,'S 3 H BRUT'!$B$6:$N$68,13,FALSE)))</f>
        <v/>
      </c>
      <c r="AG67" s="7" t="str">
        <f>IF(VLOOKUP($B67,'S 3 H NET'!$B$6:$N$68,13,FALSE)="","",(VLOOKUP($B67,'S 3 H NET'!$B$6:$N$68,13,FALSE)))</f>
        <v/>
      </c>
      <c r="AH67" s="59" t="str">
        <f>IF(AG67="","",SUM(AF67:AG67))</f>
        <v/>
      </c>
      <c r="AI67" s="59">
        <f>SUM(G67,J67,M67,P67,S67,V67,Y67,AB67,AE67,AH67)</f>
        <v>17</v>
      </c>
      <c r="AJ67" s="20">
        <f>+COUNT(G67,J67,M67,P67,S67,V67,Y67,AB67,AE67,AH67)</f>
        <v>1</v>
      </c>
      <c r="AK67" s="20">
        <f>IF(AJ67&lt;6,0,+SMALL(($G67,$J67,$M67,$P67,$S67,$V67,$Y67,$AB67,$AE67,$AH67),1))</f>
        <v>0</v>
      </c>
      <c r="AL67" s="20">
        <f>IF(AJ67&lt;7,0,+SMALL(($G67,$J67,$M67,$P67,$S67,$V67,$Y67,$AB67,$AE67,$AH67),2))</f>
        <v>0</v>
      </c>
      <c r="AM67" s="20">
        <f>IF(AJ67&lt;8,0,+SMALL(($G67,$J67,$M67,$P67,$S67,$V67,$Y67,$AB67,$AE67,$AH67),3))</f>
        <v>0</v>
      </c>
      <c r="AN67" s="20">
        <f>IF(AJ67&lt;9,0,+SMALL(($G67,$J67,$M67,$P67,$S67,$V67,$Y67,$AB67,$AE67,$AH67),4))</f>
        <v>0</v>
      </c>
      <c r="AO67" s="20">
        <f>AI67-AK67-AL67-AM67-AN67</f>
        <v>17</v>
      </c>
      <c r="AP67" s="20">
        <f>RANK(AO67,$AO$6:$AO$68,0)</f>
        <v>62</v>
      </c>
      <c r="AR67" s="22"/>
      <c r="AS67" s="22"/>
      <c r="AT67" s="22"/>
      <c r="AU67" s="13"/>
    </row>
    <row r="68" spans="1:47" s="11" customFormat="1">
      <c r="A68" s="3"/>
      <c r="B68" s="129" t="s">
        <v>149</v>
      </c>
      <c r="C68" s="36"/>
      <c r="D68" s="71" t="s">
        <v>107</v>
      </c>
      <c r="E68" s="7">
        <f>IF(VLOOKUP($B68,'S 3 H BRUT'!$B$6:$E$68,4,FALSE)="","",(VLOOKUP($B68,'S 3 H BRUT'!$B$6:$E$68,4,FALSE)))</f>
        <v>0</v>
      </c>
      <c r="F68" s="7">
        <f>IF(VLOOKUP($B68,'S 3 H NET'!$B$6:E$668,4,FALSE)="","",(VLOOKUP($B68,'S 3 H NET'!$B$6:$E$68,4,FALSE)))</f>
        <v>0</v>
      </c>
      <c r="G68" s="59">
        <f>IF(F68="","",SUM(E68:F68))</f>
        <v>0</v>
      </c>
      <c r="H68" s="7">
        <f>IF(VLOOKUP($B68,'S 3 H BRUT'!$B$6:$F$68,5,FALSE)="","",(VLOOKUP($B68,'S 3 H BRUT'!$B$6:$F$68,5,FALSE)))</f>
        <v>0</v>
      </c>
      <c r="I68" s="7">
        <f>IF(VLOOKUP($B68,'S 3 H NET'!$B$6:$F$68,5,FALSE)="","",(VLOOKUP($B68,'S 3 H NET'!$B$6:$F$68,5,FALSE)))</f>
        <v>0</v>
      </c>
      <c r="J68" s="59">
        <f>IF(I68="","",SUM(H68:I68))</f>
        <v>0</v>
      </c>
      <c r="K68" s="7">
        <f>IF(VLOOKUP($B68,'S 3 H BRUT'!$B$6:$G$68,6,FALSE)="","",(VLOOKUP($B68,'S 3 H BRUT'!$B$6:$G$68,6,FALSE)))</f>
        <v>0</v>
      </c>
      <c r="L68" s="7">
        <f>IF(VLOOKUP($B68,'S 3 H NET'!$B$6:$G$68,6,FALSE)="","",(VLOOKUP($B68,'S 3 H NET'!$B$6:$G$68,6,FALSE)))</f>
        <v>0</v>
      </c>
      <c r="M68" s="59">
        <f>IF(L68="","",SUM(K68:L68))</f>
        <v>0</v>
      </c>
      <c r="N68" s="7" t="str">
        <f>IF(VLOOKUP($B68,'S 3 H BRUT'!$B$6:$H$68,7,FALSE)="","",(VLOOKUP($B68,'S 3 H BRUT'!$B$6:$H$68,7,FALSE)))</f>
        <v/>
      </c>
      <c r="O68" s="7" t="str">
        <f>IF(VLOOKUP($B68,'S 3 H NET'!$B$6:$H$68,7,FALSE)="","",(VLOOKUP($B68,'S 3 H NET'!$B$6:$H$68,7,FALSE)))</f>
        <v/>
      </c>
      <c r="P68" s="59" t="str">
        <f>IF(O68="","",SUM(N68:O68))</f>
        <v/>
      </c>
      <c r="Q68" s="7" t="str">
        <f>IF(VLOOKUP($B68,'S 3 H BRUT'!$B$6:$J$68,8,FALSE)="","",(VLOOKUP($B68,'S 3 H BRUT'!$B$6:$J$68,8,FALSE)))</f>
        <v/>
      </c>
      <c r="R68" s="7" t="str">
        <f>IF(VLOOKUP($B68,'S 3 H NET'!$B$6:$I$68,8,FALSE)="","",(VLOOKUP($B68,'S 3 H NET'!$B$6:$I$68,8,FALSE)))</f>
        <v/>
      </c>
      <c r="S68" s="59" t="str">
        <f>IF(R68="","",SUM(Q68:R68))</f>
        <v/>
      </c>
      <c r="T68" s="7" t="str">
        <f>IF(VLOOKUP($B68,'S 3 H BRUT'!$B$6:$J$68,9,FALSE)="","",(VLOOKUP($B68,'S 3 H BRUT'!$B$6:$J$68,9,FALSE)))</f>
        <v/>
      </c>
      <c r="U68" s="7" t="str">
        <f>IF(VLOOKUP($B68,'S 3 H NET'!$B$6:$J$68,9,FALSE)="","",(VLOOKUP($B68,'S 3 H NET'!$B$6:$J$68,9,FALSE)))</f>
        <v/>
      </c>
      <c r="V68" s="59" t="str">
        <f>IF(U68="","",SUM(T68:U68))</f>
        <v/>
      </c>
      <c r="W68" s="7" t="str">
        <f>IF(VLOOKUP($B68,'S 3 H BRUT'!$B$6:$M$68,10,FALSE)="","",(VLOOKUP($B68,'S 3 H BRUT'!$B$6:$M$68,10,FALSE)))</f>
        <v/>
      </c>
      <c r="X68" s="7" t="str">
        <f>IF(VLOOKUP($B68,'S 3 H NET'!$B$6:$K$68,10,FALSE)="","",(VLOOKUP($B68,'S 3 H NET'!$B$6:$K$68,10,FALSE)))</f>
        <v/>
      </c>
      <c r="Y68" s="59" t="str">
        <f>IF(X68="","",SUM(W68:X68))</f>
        <v/>
      </c>
      <c r="Z68" s="7" t="str">
        <f>IF(VLOOKUP($B68,'S 3 H BRUT'!$B$6:$L$68,11,FALSE)="","",(VLOOKUP($B68,'S 3 H BRUT'!$B$6:$L$68,11,FALSE)))</f>
        <v/>
      </c>
      <c r="AA68" s="7" t="str">
        <f>IF(VLOOKUP($B68,'S 3 H NET'!$B$6:$L$68,11,FALSE)="","",(VLOOKUP($B68,'S 3 H NET'!$B$6:$L$68,11,FALSE)))</f>
        <v/>
      </c>
      <c r="AB68" s="59" t="str">
        <f>IF(AA68="","",SUM(Z68:AA68))</f>
        <v/>
      </c>
      <c r="AC68" s="7" t="str">
        <f>IF(VLOOKUP($B68,'S 3 H BRUT'!$B$6:$M$68,12,FALSE)="","",(VLOOKUP($B68,'S 3 H BRUT'!$B$6:$M$68,12,FALSE)))</f>
        <v/>
      </c>
      <c r="AD68" s="7" t="str">
        <f>IF(VLOOKUP($B68,'S 3 H NET'!$B$6:$M$68,12,FALSE)="","",(VLOOKUP($B68,'S 3 H NET'!$B$6:$M$68,12,FALSE)))</f>
        <v/>
      </c>
      <c r="AE68" s="59" t="str">
        <f>IF(AD68="","",SUM(AC68:AD68))</f>
        <v/>
      </c>
      <c r="AF68" s="7" t="str">
        <f>IF(VLOOKUP($B68,'S 3 H BRUT'!$B$6:$N$68,13,FALSE)="","",(VLOOKUP($B68,'S 3 H BRUT'!$B$6:$N$68,13,FALSE)))</f>
        <v/>
      </c>
      <c r="AG68" s="7" t="str">
        <f>IF(VLOOKUP($B68,'S 3 H NET'!$B$6:$N$68,13,FALSE)="","",(VLOOKUP($B68,'S 3 H NET'!$B$6:$N$68,13,FALSE)))</f>
        <v/>
      </c>
      <c r="AH68" s="59" t="str">
        <f>IF(AG68="","",SUM(AF68:AG68))</f>
        <v/>
      </c>
      <c r="AI68" s="59">
        <f>SUM(G68,J68,M68,P68,S68,V68,Y68,AB68,AE68,AH68)</f>
        <v>0</v>
      </c>
      <c r="AJ68" s="20">
        <f>+COUNT(G68,J68,M68,P68,S68,V68,Y68,AB68,AE68,AH68)</f>
        <v>3</v>
      </c>
      <c r="AK68" s="20">
        <f>IF(AJ68&lt;6,0,+SMALL(($G68,$J68,$M68,$P68,$S68,$V68,$Y68,$AB68,$AE68,$AH68),1))</f>
        <v>0</v>
      </c>
      <c r="AL68" s="20">
        <f>IF(AJ68&lt;7,0,+SMALL(($G68,$J68,$M68,$P68,$S68,$V68,$Y68,$AB68,$AE68,$AH68),2))</f>
        <v>0</v>
      </c>
      <c r="AM68" s="20">
        <f>IF(AJ68&lt;8,0,+SMALL(($G68,$J68,$M68,$P68,$S68,$V68,$Y68,$AB68,$AE68,$AH68),3))</f>
        <v>0</v>
      </c>
      <c r="AN68" s="20">
        <f>IF(AJ68&lt;9,0,+SMALL(($G68,$J68,$M68,$P68,$S68,$V68,$Y68,$AB68,$AE68,$AH68),4))</f>
        <v>0</v>
      </c>
      <c r="AO68" s="20">
        <f>AI68-AK68-AL68-AM68-AN68</f>
        <v>0</v>
      </c>
      <c r="AP68" s="20">
        <f>RANK(AO68,$AO$6:$AO$68,0)</f>
        <v>63</v>
      </c>
      <c r="AR68" s="22"/>
      <c r="AS68" s="22"/>
      <c r="AT68" s="22"/>
      <c r="AU68" s="13"/>
    </row>
  </sheetData>
  <sortState ref="B6:AP68">
    <sortCondition ref="AP6:AP68"/>
  </sortState>
  <mergeCells count="23">
    <mergeCell ref="B2:C2"/>
    <mergeCell ref="E4:G4"/>
    <mergeCell ref="H4:J4"/>
    <mergeCell ref="K4:M4"/>
    <mergeCell ref="B4:B5"/>
    <mergeCell ref="C4:C5"/>
    <mergeCell ref="D4:D5"/>
    <mergeCell ref="N4:P4"/>
    <mergeCell ref="Q4:S4"/>
    <mergeCell ref="T4:V4"/>
    <mergeCell ref="W4:Y4"/>
    <mergeCell ref="Z4:AB4"/>
    <mergeCell ref="AC4:AE4"/>
    <mergeCell ref="AF4:AH4"/>
    <mergeCell ref="AI4:AI5"/>
    <mergeCell ref="AJ4:AJ5"/>
    <mergeCell ref="AK4:AK5"/>
    <mergeCell ref="AK2:AP2"/>
    <mergeCell ref="AL4:AL5"/>
    <mergeCell ref="AM4:AM5"/>
    <mergeCell ref="AN4:AN5"/>
    <mergeCell ref="AP4:AP5"/>
    <mergeCell ref="AO4:AO5"/>
  </mergeCells>
  <conditionalFormatting sqref="AP6:AP68">
    <cfRule type="cellIs" dxfId="23" priority="37" operator="equal">
      <formula>3</formula>
    </cfRule>
    <cfRule type="cellIs" dxfId="22" priority="38" operator="equal">
      <formula>2</formula>
    </cfRule>
    <cfRule type="cellIs" dxfId="21" priority="39" operator="equal">
      <formula>1</formula>
    </cfRule>
    <cfRule type="cellIs" dxfId="20" priority="40" operator="between">
      <formula>1</formula>
      <formula>3</formula>
    </cfRule>
  </conditionalFormatting>
  <pageMargins left="0" right="0" top="0" bottom="0" header="0" footer="0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P74"/>
  <sheetViews>
    <sheetView zoomScale="98" zoomScaleNormal="98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4" sqref="B4:B5"/>
    </sheetView>
  </sheetViews>
  <sheetFormatPr baseColWidth="10" defaultRowHeight="14.4"/>
  <cols>
    <col min="1" max="1" width="3.44140625" style="3" customWidth="1"/>
    <col min="2" max="2" width="23.5546875" style="135" customWidth="1"/>
    <col min="3" max="3" width="5.33203125" style="4" customWidth="1"/>
    <col min="4" max="4" width="16" style="3" customWidth="1"/>
    <col min="5" max="5" width="6" style="4" customWidth="1"/>
    <col min="6" max="6" width="6" style="3" customWidth="1"/>
    <col min="7" max="14" width="6" style="4" customWidth="1"/>
    <col min="15" max="15" width="5" style="4" customWidth="1"/>
    <col min="16" max="20" width="4.44140625" style="3" customWidth="1"/>
    <col min="21" max="21" width="15.109375" style="3" customWidth="1"/>
    <col min="22" max="22" width="4.44140625" style="10" customWidth="1"/>
    <col min="23" max="23" width="4.44140625" style="11" customWidth="1"/>
  </cols>
  <sheetData>
    <row r="1" spans="1:42" s="11" customFormat="1" ht="15" thickBot="1">
      <c r="A1" s="3"/>
      <c r="B1" s="135"/>
      <c r="C1" s="4"/>
      <c r="D1" s="3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42" s="11" customFormat="1" ht="22.5" customHeight="1" thickBot="1">
      <c r="A2" s="3"/>
      <c r="B2" s="261" t="s">
        <v>214</v>
      </c>
      <c r="C2" s="267"/>
      <c r="D2" s="126">
        <v>2023</v>
      </c>
      <c r="E2" s="10"/>
      <c r="F2" s="10"/>
      <c r="G2" s="10"/>
      <c r="H2" s="10"/>
      <c r="I2" s="10"/>
      <c r="J2" s="10"/>
      <c r="K2" s="12"/>
      <c r="L2" s="12"/>
      <c r="M2" s="12"/>
      <c r="N2" s="12"/>
      <c r="O2" s="12"/>
      <c r="P2" s="12"/>
      <c r="Q2" s="10"/>
      <c r="R2" s="10"/>
      <c r="S2" s="10"/>
      <c r="T2" s="10"/>
      <c r="U2" s="261" t="s">
        <v>58</v>
      </c>
      <c r="V2" s="267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P2" s="16"/>
    </row>
    <row r="3" spans="1:42" s="11" customFormat="1" ht="15" thickBot="1">
      <c r="A3" s="3"/>
      <c r="B3" s="135"/>
      <c r="C3" s="4"/>
      <c r="D3" s="3"/>
      <c r="E3" s="10"/>
      <c r="F3" s="10"/>
      <c r="G3" s="10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0"/>
    </row>
    <row r="4" spans="1:42" s="11" customFormat="1" ht="32.25" customHeight="1">
      <c r="B4" s="229" t="s">
        <v>63</v>
      </c>
      <c r="C4" s="231" t="s">
        <v>1</v>
      </c>
      <c r="D4" s="233" t="s">
        <v>0</v>
      </c>
      <c r="E4" s="237" t="s">
        <v>88</v>
      </c>
      <c r="F4" s="239" t="s">
        <v>90</v>
      </c>
      <c r="G4" s="241" t="s">
        <v>87</v>
      </c>
      <c r="H4" s="243" t="s">
        <v>117</v>
      </c>
      <c r="I4" s="245" t="s">
        <v>118</v>
      </c>
      <c r="J4" s="251" t="s">
        <v>92</v>
      </c>
      <c r="K4" s="247" t="s">
        <v>91</v>
      </c>
      <c r="L4" s="249" t="s">
        <v>205</v>
      </c>
      <c r="M4" s="257" t="s">
        <v>228</v>
      </c>
      <c r="N4" s="259"/>
      <c r="O4" s="233" t="s">
        <v>59</v>
      </c>
      <c r="P4" s="235" t="s">
        <v>51</v>
      </c>
      <c r="Q4" s="253" t="s">
        <v>62</v>
      </c>
      <c r="R4" s="253" t="s">
        <v>61</v>
      </c>
      <c r="S4" s="253" t="s">
        <v>208</v>
      </c>
      <c r="T4" s="253" t="s">
        <v>209</v>
      </c>
      <c r="U4" s="189" t="s">
        <v>210</v>
      </c>
      <c r="V4" s="255" t="s">
        <v>49</v>
      </c>
    </row>
    <row r="5" spans="1:42" s="11" customFormat="1" ht="58.5" customHeight="1" thickBot="1">
      <c r="B5" s="230"/>
      <c r="C5" s="232"/>
      <c r="D5" s="234"/>
      <c r="E5" s="238"/>
      <c r="F5" s="240"/>
      <c r="G5" s="242"/>
      <c r="H5" s="244"/>
      <c r="I5" s="246"/>
      <c r="J5" s="252"/>
      <c r="K5" s="248"/>
      <c r="L5" s="250"/>
      <c r="M5" s="258"/>
      <c r="N5" s="260"/>
      <c r="O5" s="234"/>
      <c r="P5" s="236"/>
      <c r="Q5" s="254"/>
      <c r="R5" s="254"/>
      <c r="S5" s="254"/>
      <c r="T5" s="254"/>
      <c r="U5" s="190"/>
      <c r="V5" s="256"/>
    </row>
    <row r="6" spans="1:42">
      <c r="B6" s="132" t="s">
        <v>10</v>
      </c>
      <c r="C6" s="7"/>
      <c r="D6" s="314" t="s">
        <v>8</v>
      </c>
      <c r="E6" s="7">
        <v>27</v>
      </c>
      <c r="F6" s="7">
        <v>18</v>
      </c>
      <c r="G6" s="7">
        <v>20</v>
      </c>
      <c r="H6" s="7">
        <v>23</v>
      </c>
      <c r="I6" s="7">
        <v>31</v>
      </c>
      <c r="J6" s="7">
        <v>15</v>
      </c>
      <c r="K6" s="7">
        <v>19</v>
      </c>
      <c r="L6" s="7">
        <v>16</v>
      </c>
      <c r="M6" s="7">
        <v>22</v>
      </c>
      <c r="N6" s="7"/>
      <c r="O6" s="20">
        <f>SUM(E6:N6)</f>
        <v>191</v>
      </c>
      <c r="P6" s="58">
        <f>COUNT(E6:N6)</f>
        <v>9</v>
      </c>
      <c r="Q6" s="20">
        <f>IF(P6&lt;6,0,+SMALL((E6:N6),1))</f>
        <v>15</v>
      </c>
      <c r="R6" s="20">
        <f>IF(P6&lt;7,0,+SMALL((E6:N6),2))</f>
        <v>16</v>
      </c>
      <c r="S6" s="20">
        <f>IF(P6&lt;8,0,+SMALL((E6:N6),3))</f>
        <v>18</v>
      </c>
      <c r="T6" s="20">
        <f>IF(P6&lt;9,0,+SMALL((E6:N6),4))</f>
        <v>19</v>
      </c>
      <c r="U6" s="20">
        <f>O6-Q6-R6-S6-T6</f>
        <v>123</v>
      </c>
      <c r="V6" s="7">
        <f>RANK(U6,$U$6:$U$68,0)</f>
        <v>1</v>
      </c>
    </row>
    <row r="7" spans="1:42" s="11" customFormat="1">
      <c r="A7" s="3"/>
      <c r="B7" s="129" t="s">
        <v>157</v>
      </c>
      <c r="C7" s="36"/>
      <c r="D7" s="46" t="s">
        <v>22</v>
      </c>
      <c r="E7" s="36">
        <v>15</v>
      </c>
      <c r="F7" s="36">
        <v>13</v>
      </c>
      <c r="G7" s="36">
        <v>12</v>
      </c>
      <c r="H7" s="36"/>
      <c r="I7" s="36">
        <v>17</v>
      </c>
      <c r="J7" s="36">
        <v>17</v>
      </c>
      <c r="K7" s="36">
        <v>15</v>
      </c>
      <c r="L7" s="36">
        <v>17</v>
      </c>
      <c r="M7" s="36">
        <v>18</v>
      </c>
      <c r="N7" s="36"/>
      <c r="O7" s="20">
        <f>SUM(E7:N7)</f>
        <v>124</v>
      </c>
      <c r="P7" s="58">
        <f>COUNT(E7:N7)</f>
        <v>8</v>
      </c>
      <c r="Q7" s="20">
        <f>IF(P7&lt;6,0,+SMALL((E7:N7),1))</f>
        <v>12</v>
      </c>
      <c r="R7" s="20">
        <f>IF(P7&lt;7,0,+SMALL((E7:N7),2))</f>
        <v>13</v>
      </c>
      <c r="S7" s="20">
        <f>IF(P7&lt;8,0,+SMALL((E7:N7),3))</f>
        <v>15</v>
      </c>
      <c r="T7" s="20">
        <f>IF(P7&lt;9,0,+SMALL((E7:N7),4))</f>
        <v>0</v>
      </c>
      <c r="U7" s="20">
        <f>O7-Q7-R7-S7-T7</f>
        <v>84</v>
      </c>
      <c r="V7" s="7">
        <f>RANK(U7,$U$6:$U$68,0)</f>
        <v>2</v>
      </c>
    </row>
    <row r="8" spans="1:42" s="11" customFormat="1">
      <c r="A8" s="3"/>
      <c r="B8" s="129" t="s">
        <v>69</v>
      </c>
      <c r="C8" s="49"/>
      <c r="D8" s="54" t="s">
        <v>48</v>
      </c>
      <c r="E8" s="36"/>
      <c r="F8" s="36"/>
      <c r="G8" s="36">
        <v>19</v>
      </c>
      <c r="H8" s="36"/>
      <c r="I8" s="36"/>
      <c r="J8" s="36">
        <v>19</v>
      </c>
      <c r="K8" s="36"/>
      <c r="L8" s="36">
        <v>20</v>
      </c>
      <c r="M8" s="36">
        <v>24</v>
      </c>
      <c r="N8" s="36"/>
      <c r="O8" s="20">
        <f>SUM(E8:N8)</f>
        <v>82</v>
      </c>
      <c r="P8" s="58">
        <f>COUNT(E8:N8)</f>
        <v>4</v>
      </c>
      <c r="Q8" s="20">
        <f>IF(P8&lt;6,0,+SMALL((E8:N8),1))</f>
        <v>0</v>
      </c>
      <c r="R8" s="20">
        <f>IF(P8&lt;7,0,+SMALL((E8:N8),2))</f>
        <v>0</v>
      </c>
      <c r="S8" s="20">
        <f>IF(P8&lt;8,0,+SMALL((E8:N8),3))</f>
        <v>0</v>
      </c>
      <c r="T8" s="20">
        <f>IF(P8&lt;9,0,+SMALL((E8:N8),4))</f>
        <v>0</v>
      </c>
      <c r="U8" s="20">
        <f>O8-Q8-R8-S8-T8</f>
        <v>82</v>
      </c>
      <c r="V8" s="7">
        <f>RANK(U8,$U$6:$U$68,0)</f>
        <v>3</v>
      </c>
    </row>
    <row r="9" spans="1:42" s="11" customFormat="1">
      <c r="A9" s="3"/>
      <c r="B9" s="129" t="s">
        <v>175</v>
      </c>
      <c r="C9" s="36"/>
      <c r="D9" s="44" t="s">
        <v>48</v>
      </c>
      <c r="E9" s="36">
        <v>15</v>
      </c>
      <c r="F9" s="36">
        <v>14</v>
      </c>
      <c r="G9" s="36">
        <v>18</v>
      </c>
      <c r="H9" s="36">
        <v>13</v>
      </c>
      <c r="I9" s="36">
        <v>12</v>
      </c>
      <c r="J9" s="36">
        <v>12</v>
      </c>
      <c r="K9" s="160">
        <v>13</v>
      </c>
      <c r="L9" s="36">
        <v>0</v>
      </c>
      <c r="M9" s="36">
        <v>20</v>
      </c>
      <c r="N9" s="36"/>
      <c r="O9" s="20">
        <f>SUM(E9:N9)</f>
        <v>117</v>
      </c>
      <c r="P9" s="58">
        <f>COUNT(E9:N9)</f>
        <v>9</v>
      </c>
      <c r="Q9" s="20">
        <f>IF(P9&lt;6,0,+SMALL((E9:N9),1))</f>
        <v>0</v>
      </c>
      <c r="R9" s="20">
        <f>IF(P9&lt;7,0,+SMALL((E9:N9),2))</f>
        <v>12</v>
      </c>
      <c r="S9" s="20">
        <f>IF(P9&lt;8,0,+SMALL((E9:N9),3))</f>
        <v>12</v>
      </c>
      <c r="T9" s="20">
        <f>IF(P9&lt;9,0,+SMALL((E9:N9),4))</f>
        <v>13</v>
      </c>
      <c r="U9" s="20">
        <f>O9-Q9-R9-S9-T9</f>
        <v>80</v>
      </c>
      <c r="V9" s="7">
        <f>RANK(U9,$U$6:$U$68,0)</f>
        <v>4</v>
      </c>
    </row>
    <row r="10" spans="1:42" s="11" customFormat="1">
      <c r="A10" s="3"/>
      <c r="B10" s="129" t="s">
        <v>152</v>
      </c>
      <c r="C10" s="36"/>
      <c r="D10" s="45" t="s">
        <v>8</v>
      </c>
      <c r="E10" s="36">
        <v>11</v>
      </c>
      <c r="F10" s="36"/>
      <c r="G10" s="36">
        <v>22</v>
      </c>
      <c r="H10" s="36">
        <v>7</v>
      </c>
      <c r="I10" s="36"/>
      <c r="J10" s="36"/>
      <c r="K10" s="36">
        <v>15</v>
      </c>
      <c r="L10" s="36">
        <v>17</v>
      </c>
      <c r="M10" s="36">
        <v>12</v>
      </c>
      <c r="N10" s="36"/>
      <c r="O10" s="20">
        <f>SUM(E10:N10)</f>
        <v>84</v>
      </c>
      <c r="P10" s="58">
        <f>COUNT(E10:N10)</f>
        <v>6</v>
      </c>
      <c r="Q10" s="20">
        <f>IF(P10&lt;6,0,+SMALL((E10:N10),1))</f>
        <v>7</v>
      </c>
      <c r="R10" s="20">
        <f>IF(P10&lt;7,0,+SMALL((E10:N10),2))</f>
        <v>0</v>
      </c>
      <c r="S10" s="20">
        <f>IF(P10&lt;8,0,+SMALL((E10:N10),3))</f>
        <v>0</v>
      </c>
      <c r="T10" s="20">
        <f>IF(P10&lt;9,0,+SMALL((E10:N10),4))</f>
        <v>0</v>
      </c>
      <c r="U10" s="20">
        <f>O10-Q10-R10-S10-T10</f>
        <v>77</v>
      </c>
      <c r="V10" s="7">
        <f>RANK(U10,$U$6:$U$68,0)</f>
        <v>5</v>
      </c>
    </row>
    <row r="11" spans="1:42" s="11" customFormat="1">
      <c r="A11" s="3"/>
      <c r="B11" s="129" t="s">
        <v>132</v>
      </c>
      <c r="C11" s="36"/>
      <c r="D11" s="46" t="s">
        <v>22</v>
      </c>
      <c r="E11" s="36">
        <v>12</v>
      </c>
      <c r="F11" s="36"/>
      <c r="G11" s="36">
        <v>16</v>
      </c>
      <c r="H11" s="36"/>
      <c r="I11" s="36">
        <v>13</v>
      </c>
      <c r="J11" s="36">
        <v>13</v>
      </c>
      <c r="K11" s="36">
        <v>14</v>
      </c>
      <c r="L11" s="36">
        <v>18</v>
      </c>
      <c r="M11" s="36"/>
      <c r="N11" s="36"/>
      <c r="O11" s="20">
        <f>SUM(E11:N11)</f>
        <v>86</v>
      </c>
      <c r="P11" s="58">
        <f>COUNT(E11:N11)</f>
        <v>6</v>
      </c>
      <c r="Q11" s="20">
        <f>IF(P11&lt;6,0,+SMALL((E11:N11),1))</f>
        <v>12</v>
      </c>
      <c r="R11" s="20">
        <f>IF(P11&lt;7,0,+SMALL((E11:N11),2))</f>
        <v>0</v>
      </c>
      <c r="S11" s="20">
        <f>IF(P11&lt;8,0,+SMALL((E11:N11),3))</f>
        <v>0</v>
      </c>
      <c r="T11" s="20">
        <f>IF(P11&lt;9,0,+SMALL((E11:N11),4))</f>
        <v>0</v>
      </c>
      <c r="U11" s="20">
        <f>O11-Q11-R11-S11-T11</f>
        <v>74</v>
      </c>
      <c r="V11" s="7">
        <f>RANK(U11,$U$6:$U$68,0)</f>
        <v>6</v>
      </c>
    </row>
    <row r="12" spans="1:42" s="11" customFormat="1">
      <c r="A12" s="3"/>
      <c r="B12" s="129" t="s">
        <v>23</v>
      </c>
      <c r="C12" s="36"/>
      <c r="D12" s="46" t="s">
        <v>22</v>
      </c>
      <c r="E12" s="36">
        <v>18</v>
      </c>
      <c r="F12" s="36">
        <v>14</v>
      </c>
      <c r="G12" s="36"/>
      <c r="H12" s="36">
        <v>4</v>
      </c>
      <c r="I12" s="36">
        <v>13</v>
      </c>
      <c r="J12" s="36">
        <v>10</v>
      </c>
      <c r="K12" s="36">
        <v>14</v>
      </c>
      <c r="L12" s="36">
        <v>14</v>
      </c>
      <c r="M12" s="36">
        <v>12</v>
      </c>
      <c r="N12" s="36"/>
      <c r="O12" s="20">
        <f>SUM(E12:N12)</f>
        <v>99</v>
      </c>
      <c r="P12" s="58">
        <f>COUNT(E12:N12)</f>
        <v>8</v>
      </c>
      <c r="Q12" s="20">
        <f>IF(P12&lt;6,0,+SMALL((E12:N12),1))</f>
        <v>4</v>
      </c>
      <c r="R12" s="20">
        <f>IF(P12&lt;7,0,+SMALL((E12:N12),2))</f>
        <v>10</v>
      </c>
      <c r="S12" s="20">
        <f>IF(P12&lt;8,0,+SMALL((E12:N12),3))</f>
        <v>12</v>
      </c>
      <c r="T12" s="20">
        <f>IF(P12&lt;9,0,+SMALL((E12:N12),4))</f>
        <v>0</v>
      </c>
      <c r="U12" s="20">
        <f>O12-Q12-R12-S12-T12</f>
        <v>73</v>
      </c>
      <c r="V12" s="7">
        <f>RANK(U12,$U$6:$U$68,0)</f>
        <v>7</v>
      </c>
    </row>
    <row r="13" spans="1:42" s="11" customFormat="1">
      <c r="B13" s="129" t="s">
        <v>73</v>
      </c>
      <c r="C13" s="49"/>
      <c r="D13" s="55" t="s">
        <v>50</v>
      </c>
      <c r="E13" s="36">
        <v>13</v>
      </c>
      <c r="F13" s="36">
        <v>17</v>
      </c>
      <c r="G13" s="36"/>
      <c r="H13" s="36">
        <v>14</v>
      </c>
      <c r="I13" s="36">
        <v>20</v>
      </c>
      <c r="J13" s="36">
        <v>6</v>
      </c>
      <c r="K13" s="36"/>
      <c r="L13" s="36"/>
      <c r="M13" s="36"/>
      <c r="N13" s="36"/>
      <c r="O13" s="20">
        <f>SUM(E13:N13)</f>
        <v>70</v>
      </c>
      <c r="P13" s="58">
        <f>COUNT(E13:N13)</f>
        <v>5</v>
      </c>
      <c r="Q13" s="20">
        <f>IF(P13&lt;6,0,+SMALL((E13:N13),1))</f>
        <v>0</v>
      </c>
      <c r="R13" s="20">
        <f>IF(P13&lt;7,0,+SMALL((E13:N13),2))</f>
        <v>0</v>
      </c>
      <c r="S13" s="20">
        <f>IF(P13&lt;8,0,+SMALL((E13:N13),3))</f>
        <v>0</v>
      </c>
      <c r="T13" s="20">
        <f>IF(P13&lt;9,0,+SMALL((E13:N13),4))</f>
        <v>0</v>
      </c>
      <c r="U13" s="20">
        <f>O13-Q13-R13-S13-T13</f>
        <v>70</v>
      </c>
      <c r="V13" s="7">
        <f>RANK(U13,$U$6:$U$68,0)</f>
        <v>8</v>
      </c>
    </row>
    <row r="14" spans="1:42" s="11" customFormat="1">
      <c r="B14" s="129" t="s">
        <v>167</v>
      </c>
      <c r="C14" s="36"/>
      <c r="D14" s="45" t="s">
        <v>8</v>
      </c>
      <c r="E14" s="36"/>
      <c r="F14" s="36">
        <v>15</v>
      </c>
      <c r="G14" s="36">
        <v>16</v>
      </c>
      <c r="H14" s="36">
        <v>11</v>
      </c>
      <c r="I14" s="36">
        <v>13</v>
      </c>
      <c r="J14" s="36">
        <v>10</v>
      </c>
      <c r="K14" s="36">
        <v>12</v>
      </c>
      <c r="L14" s="36">
        <v>10</v>
      </c>
      <c r="M14" s="36">
        <v>8</v>
      </c>
      <c r="N14" s="36"/>
      <c r="O14" s="20">
        <f>SUM(E14:N14)</f>
        <v>95</v>
      </c>
      <c r="P14" s="58">
        <f>COUNT(E14:N14)</f>
        <v>8</v>
      </c>
      <c r="Q14" s="20">
        <f>IF(P14&lt;6,0,+SMALL((E14:N14),1))</f>
        <v>8</v>
      </c>
      <c r="R14" s="20">
        <f>IF(P14&lt;7,0,+SMALL((E14:N14),2))</f>
        <v>10</v>
      </c>
      <c r="S14" s="20">
        <f>IF(P14&lt;8,0,+SMALL((E14:N14),3))</f>
        <v>10</v>
      </c>
      <c r="T14" s="20">
        <f>IF(P14&lt;9,0,+SMALL((E14:N14),4))</f>
        <v>0</v>
      </c>
      <c r="U14" s="20">
        <f>O14-Q14-R14-S14-T14</f>
        <v>67</v>
      </c>
      <c r="V14" s="7">
        <f>RANK(U14,$U$6:$U$68,0)</f>
        <v>9</v>
      </c>
    </row>
    <row r="15" spans="1:42" s="11" customFormat="1">
      <c r="B15" s="129" t="s">
        <v>25</v>
      </c>
      <c r="C15" s="36"/>
      <c r="D15" s="47" t="s">
        <v>50</v>
      </c>
      <c r="E15" s="36">
        <v>12</v>
      </c>
      <c r="F15" s="36">
        <v>16</v>
      </c>
      <c r="G15" s="36">
        <v>6</v>
      </c>
      <c r="H15" s="36"/>
      <c r="I15" s="36">
        <v>15</v>
      </c>
      <c r="J15" s="36">
        <v>7</v>
      </c>
      <c r="K15" s="36"/>
      <c r="L15" s="36"/>
      <c r="M15" s="36">
        <v>11</v>
      </c>
      <c r="N15" s="36"/>
      <c r="O15" s="20">
        <f>SUM(E15:N15)</f>
        <v>67</v>
      </c>
      <c r="P15" s="58">
        <f>COUNT(E15:N15)</f>
        <v>6</v>
      </c>
      <c r="Q15" s="20">
        <f>IF(P15&lt;6,0,+SMALL((E15:N15),1))</f>
        <v>6</v>
      </c>
      <c r="R15" s="20">
        <f>IF(P15&lt;7,0,+SMALL((E15:N15),2))</f>
        <v>0</v>
      </c>
      <c r="S15" s="20">
        <f>IF(P15&lt;8,0,+SMALL((E15:N15),3))</f>
        <v>0</v>
      </c>
      <c r="T15" s="20">
        <f>IF(P15&lt;9,0,+SMALL((E15:N15),4))</f>
        <v>0</v>
      </c>
      <c r="U15" s="20">
        <f>O15-Q15-R15-S15-T15</f>
        <v>61</v>
      </c>
      <c r="V15" s="7">
        <f>RANK(U15,$U$6:$U$68,0)</f>
        <v>10</v>
      </c>
    </row>
    <row r="16" spans="1:42" s="11" customFormat="1">
      <c r="A16" s="3"/>
      <c r="B16" s="129" t="s">
        <v>66</v>
      </c>
      <c r="C16" s="36"/>
      <c r="D16" s="46" t="s">
        <v>22</v>
      </c>
      <c r="E16" s="36"/>
      <c r="F16" s="36">
        <v>7</v>
      </c>
      <c r="G16" s="36">
        <v>0</v>
      </c>
      <c r="H16" s="36"/>
      <c r="I16" s="36"/>
      <c r="J16" s="36">
        <v>14</v>
      </c>
      <c r="K16" s="36">
        <v>14</v>
      </c>
      <c r="L16" s="36">
        <v>11</v>
      </c>
      <c r="M16" s="36">
        <v>12</v>
      </c>
      <c r="N16" s="36"/>
      <c r="O16" s="20">
        <f>SUM(E16:N16)</f>
        <v>58</v>
      </c>
      <c r="P16" s="58">
        <f>COUNT(E16:N16)</f>
        <v>6</v>
      </c>
      <c r="Q16" s="20">
        <f>IF(P16&lt;6,0,+SMALL((E16:N16),1))</f>
        <v>0</v>
      </c>
      <c r="R16" s="20">
        <f>IF(P16&lt;7,0,+SMALL((E16:N16),2))</f>
        <v>0</v>
      </c>
      <c r="S16" s="20">
        <f>IF(P16&lt;8,0,+SMALL((E16:N16),3))</f>
        <v>0</v>
      </c>
      <c r="T16" s="20">
        <f>IF(P16&lt;9,0,+SMALL((E16:N16),4))</f>
        <v>0</v>
      </c>
      <c r="U16" s="20">
        <f>O16-Q16-R16-S16-T16</f>
        <v>58</v>
      </c>
      <c r="V16" s="7">
        <f>RANK(U16,$U$6:$U$68,0)</f>
        <v>11</v>
      </c>
    </row>
    <row r="17" spans="1:22" s="11" customFormat="1">
      <c r="A17" s="3"/>
      <c r="B17" s="129" t="s">
        <v>262</v>
      </c>
      <c r="C17" s="49"/>
      <c r="D17" s="55" t="s">
        <v>50</v>
      </c>
      <c r="E17" s="36">
        <v>10</v>
      </c>
      <c r="F17" s="36">
        <v>15</v>
      </c>
      <c r="G17" s="36"/>
      <c r="H17" s="36"/>
      <c r="I17" s="36"/>
      <c r="J17" s="36">
        <v>7</v>
      </c>
      <c r="K17" s="36"/>
      <c r="L17" s="36">
        <v>15</v>
      </c>
      <c r="M17" s="36">
        <v>11</v>
      </c>
      <c r="N17" s="36"/>
      <c r="O17" s="20">
        <f>SUM(E17:N17)</f>
        <v>58</v>
      </c>
      <c r="P17" s="58">
        <f>COUNT(E17:N17)</f>
        <v>5</v>
      </c>
      <c r="Q17" s="20">
        <f>IF(P17&lt;6,0,+SMALL((E17:N17),1))</f>
        <v>0</v>
      </c>
      <c r="R17" s="20">
        <f>IF(P17&lt;7,0,+SMALL((E17:N17),2))</f>
        <v>0</v>
      </c>
      <c r="S17" s="20">
        <f>IF(P17&lt;8,0,+SMALL((E17:N17),3))</f>
        <v>0</v>
      </c>
      <c r="T17" s="20">
        <f>IF(P17&lt;9,0,+SMALL((E17:N17),4))</f>
        <v>0</v>
      </c>
      <c r="U17" s="20">
        <f>O17-Q17-R17-S17-T17</f>
        <v>58</v>
      </c>
      <c r="V17" s="7">
        <f>RANK(U17,$U$6:$U$68,0)</f>
        <v>11</v>
      </c>
    </row>
    <row r="18" spans="1:22" s="11" customFormat="1">
      <c r="A18" s="3"/>
      <c r="B18" s="129" t="s">
        <v>2</v>
      </c>
      <c r="C18" s="36"/>
      <c r="D18" s="44" t="s">
        <v>5</v>
      </c>
      <c r="E18" s="36">
        <v>11</v>
      </c>
      <c r="F18" s="36">
        <v>12</v>
      </c>
      <c r="G18" s="36">
        <v>7</v>
      </c>
      <c r="H18" s="36">
        <v>8</v>
      </c>
      <c r="I18" s="36">
        <v>10</v>
      </c>
      <c r="J18" s="36">
        <v>10</v>
      </c>
      <c r="K18" s="36"/>
      <c r="L18" s="36">
        <v>12</v>
      </c>
      <c r="M18" s="36">
        <v>12</v>
      </c>
      <c r="N18" s="36"/>
      <c r="O18" s="20">
        <f>SUM(E18:N18)</f>
        <v>82</v>
      </c>
      <c r="P18" s="58">
        <f>COUNT(E18:N18)</f>
        <v>8</v>
      </c>
      <c r="Q18" s="20">
        <f>IF(P18&lt;6,0,+SMALL((E18:N18),1))</f>
        <v>7</v>
      </c>
      <c r="R18" s="20">
        <f>IF(P18&lt;7,0,+SMALL((E18:N18),2))</f>
        <v>8</v>
      </c>
      <c r="S18" s="20">
        <f>IF(P18&lt;8,0,+SMALL((E18:N18),3))</f>
        <v>10</v>
      </c>
      <c r="T18" s="20">
        <f>IF(P18&lt;9,0,+SMALL((E18:N18),4))</f>
        <v>0</v>
      </c>
      <c r="U18" s="20">
        <f>O18-Q18-R18-S18-T18</f>
        <v>57</v>
      </c>
      <c r="V18" s="7">
        <f>RANK(U18,$U$6:$U$68,0)</f>
        <v>13</v>
      </c>
    </row>
    <row r="19" spans="1:22" s="11" customFormat="1">
      <c r="A19" s="3"/>
      <c r="B19" s="129" t="s">
        <v>176</v>
      </c>
      <c r="C19" s="36"/>
      <c r="D19" s="45" t="s">
        <v>8</v>
      </c>
      <c r="E19" s="36">
        <v>11</v>
      </c>
      <c r="F19" s="36"/>
      <c r="G19" s="36">
        <v>17</v>
      </c>
      <c r="H19" s="36">
        <v>6</v>
      </c>
      <c r="I19" s="36"/>
      <c r="J19" s="36"/>
      <c r="K19" s="36">
        <v>8</v>
      </c>
      <c r="L19" s="36">
        <v>11</v>
      </c>
      <c r="M19" s="36">
        <v>10</v>
      </c>
      <c r="N19" s="36"/>
      <c r="O19" s="20">
        <f>SUM(E19:N19)</f>
        <v>63</v>
      </c>
      <c r="P19" s="58">
        <f>COUNT(E19:N19)</f>
        <v>6</v>
      </c>
      <c r="Q19" s="20">
        <f>IF(P19&lt;6,0,+SMALL((E19:N19),1))</f>
        <v>6</v>
      </c>
      <c r="R19" s="20">
        <f>IF(P19&lt;7,0,+SMALL((E19:N19),2))</f>
        <v>0</v>
      </c>
      <c r="S19" s="20">
        <f>IF(P19&lt;8,0,+SMALL((E19:N19),3))</f>
        <v>0</v>
      </c>
      <c r="T19" s="20">
        <f>IF(P19&lt;9,0,+SMALL((E19:N19),4))</f>
        <v>0</v>
      </c>
      <c r="U19" s="20">
        <f>O19-Q19-R19-S19-T19</f>
        <v>57</v>
      </c>
      <c r="V19" s="7">
        <f>RANK(U19,$U$6:$U$68,0)</f>
        <v>13</v>
      </c>
    </row>
    <row r="20" spans="1:22" s="11" customFormat="1">
      <c r="B20" s="129" t="s">
        <v>261</v>
      </c>
      <c r="C20" s="49"/>
      <c r="D20" s="55" t="s">
        <v>50</v>
      </c>
      <c r="E20" s="36">
        <v>10</v>
      </c>
      <c r="F20" s="36">
        <v>11</v>
      </c>
      <c r="G20" s="36"/>
      <c r="H20" s="36">
        <v>10</v>
      </c>
      <c r="I20" s="36">
        <v>14</v>
      </c>
      <c r="J20" s="36">
        <v>7</v>
      </c>
      <c r="K20" s="36"/>
      <c r="L20" s="36">
        <v>11</v>
      </c>
      <c r="M20" s="36">
        <v>9</v>
      </c>
      <c r="N20" s="36"/>
      <c r="O20" s="20">
        <f>SUM(E20:N20)</f>
        <v>72</v>
      </c>
      <c r="P20" s="58">
        <f>COUNT(E20:N20)</f>
        <v>7</v>
      </c>
      <c r="Q20" s="20">
        <f>IF(P20&lt;6,0,+SMALL((E20:N20),1))</f>
        <v>7</v>
      </c>
      <c r="R20" s="20">
        <f>IF(P20&lt;7,0,+SMALL((E20:N20),2))</f>
        <v>9</v>
      </c>
      <c r="S20" s="20">
        <f>IF(P20&lt;8,0,+SMALL((E20:N20),3))</f>
        <v>0</v>
      </c>
      <c r="T20" s="20">
        <f>IF(P20&lt;9,0,+SMALL((E20:N20),4))</f>
        <v>0</v>
      </c>
      <c r="U20" s="20">
        <f>O20-Q20-R20-S20-T20</f>
        <v>56</v>
      </c>
      <c r="V20" s="7">
        <f>RANK(U20,$U$6:$U$68,0)</f>
        <v>15</v>
      </c>
    </row>
    <row r="21" spans="1:22" s="11" customFormat="1">
      <c r="B21" s="129" t="s">
        <v>159</v>
      </c>
      <c r="C21" s="36"/>
      <c r="D21" s="45" t="s">
        <v>8</v>
      </c>
      <c r="E21" s="36">
        <v>9</v>
      </c>
      <c r="F21" s="36"/>
      <c r="G21" s="36">
        <v>8</v>
      </c>
      <c r="H21" s="36">
        <v>10</v>
      </c>
      <c r="I21" s="36">
        <v>13</v>
      </c>
      <c r="J21" s="36"/>
      <c r="K21" s="36">
        <v>14</v>
      </c>
      <c r="L21" s="36">
        <v>9</v>
      </c>
      <c r="M21" s="36">
        <v>10</v>
      </c>
      <c r="N21" s="36"/>
      <c r="O21" s="20">
        <f>SUM(E21:N21)</f>
        <v>73</v>
      </c>
      <c r="P21" s="58">
        <f>COUNT(E21:N21)</f>
        <v>7</v>
      </c>
      <c r="Q21" s="20">
        <f>IF(P21&lt;6,0,+SMALL((E21:N21),1))</f>
        <v>8</v>
      </c>
      <c r="R21" s="20">
        <f>IF(P21&lt;7,0,+SMALL((E21:N21),2))</f>
        <v>9</v>
      </c>
      <c r="S21" s="20">
        <f>IF(P21&lt;8,0,+SMALL((E21:N21),3))</f>
        <v>0</v>
      </c>
      <c r="T21" s="20">
        <f>IF(P21&lt;9,0,+SMALL((E21:N21),4))</f>
        <v>0</v>
      </c>
      <c r="U21" s="20">
        <f>O21-Q21-R21-S21-T21</f>
        <v>56</v>
      </c>
      <c r="V21" s="7">
        <f>RANK(U21,$U$6:$U$68,0)</f>
        <v>15</v>
      </c>
    </row>
    <row r="22" spans="1:22">
      <c r="B22" s="129" t="s">
        <v>17</v>
      </c>
      <c r="C22" s="36"/>
      <c r="D22" s="44" t="s">
        <v>5</v>
      </c>
      <c r="E22" s="36">
        <v>18</v>
      </c>
      <c r="F22" s="36"/>
      <c r="G22" s="36">
        <v>16</v>
      </c>
      <c r="H22" s="36"/>
      <c r="I22" s="36">
        <v>7</v>
      </c>
      <c r="J22" s="36">
        <v>3</v>
      </c>
      <c r="K22" s="36"/>
      <c r="L22" s="36">
        <v>10</v>
      </c>
      <c r="M22" s="36"/>
      <c r="N22" s="36"/>
      <c r="O22" s="20">
        <f>SUM(E22:N22)</f>
        <v>54</v>
      </c>
      <c r="P22" s="58">
        <f>COUNT(E22:N22)</f>
        <v>5</v>
      </c>
      <c r="Q22" s="20">
        <f>IF(P22&lt;6,0,+SMALL((E22:N22),1))</f>
        <v>0</v>
      </c>
      <c r="R22" s="20">
        <f>IF(P22&lt;7,0,+SMALL((E22:N22),2))</f>
        <v>0</v>
      </c>
      <c r="S22" s="20">
        <f>IF(P22&lt;8,0,+SMALL((E22:N22),3))</f>
        <v>0</v>
      </c>
      <c r="T22" s="20">
        <f>IF(P22&lt;9,0,+SMALL((E22:N22),4))</f>
        <v>0</v>
      </c>
      <c r="U22" s="20">
        <f>O22-Q22-R22-S22-T22</f>
        <v>54</v>
      </c>
      <c r="V22" s="7">
        <f>RANK(U22,$U$6:$U$68,0)</f>
        <v>17</v>
      </c>
    </row>
    <row r="23" spans="1:22">
      <c r="B23" s="129" t="s">
        <v>13</v>
      </c>
      <c r="C23" s="49"/>
      <c r="D23" s="79" t="s">
        <v>11</v>
      </c>
      <c r="E23" s="36">
        <v>15</v>
      </c>
      <c r="F23" s="36">
        <v>10</v>
      </c>
      <c r="G23" s="36">
        <v>7</v>
      </c>
      <c r="H23" s="36">
        <v>9</v>
      </c>
      <c r="I23" s="36">
        <v>12</v>
      </c>
      <c r="J23" s="36"/>
      <c r="K23" s="36"/>
      <c r="L23" s="36">
        <v>7</v>
      </c>
      <c r="M23" s="36">
        <v>4</v>
      </c>
      <c r="N23" s="36"/>
      <c r="O23" s="20">
        <f>SUM(E23:N23)</f>
        <v>64</v>
      </c>
      <c r="P23" s="58">
        <f>COUNT(E23:N23)</f>
        <v>7</v>
      </c>
      <c r="Q23" s="20">
        <f>IF(P23&lt;6,0,+SMALL((E23:N23),1))</f>
        <v>4</v>
      </c>
      <c r="R23" s="20">
        <f>IF(P23&lt;7,0,+SMALL((E23:N23),2))</f>
        <v>7</v>
      </c>
      <c r="S23" s="20">
        <f>IF(P23&lt;8,0,+SMALL((E23:N23),3))</f>
        <v>0</v>
      </c>
      <c r="T23" s="20">
        <f>IF(P23&lt;9,0,+SMALL((E23:N23),4))</f>
        <v>0</v>
      </c>
      <c r="U23" s="20">
        <f>O23-Q23-R23-S23-T23</f>
        <v>53</v>
      </c>
      <c r="V23" s="7">
        <f>RANK(U23,$U$6:$U$68,0)</f>
        <v>18</v>
      </c>
    </row>
    <row r="24" spans="1:22" s="11" customFormat="1">
      <c r="A24" s="3"/>
      <c r="B24" s="129" t="s">
        <v>18</v>
      </c>
      <c r="C24" s="49"/>
      <c r="D24" s="55" t="s">
        <v>50</v>
      </c>
      <c r="E24" s="36">
        <v>9</v>
      </c>
      <c r="F24" s="36">
        <v>10</v>
      </c>
      <c r="G24" s="36"/>
      <c r="H24" s="36"/>
      <c r="I24" s="36"/>
      <c r="J24" s="36">
        <v>7</v>
      </c>
      <c r="K24" s="36"/>
      <c r="L24" s="36">
        <v>12</v>
      </c>
      <c r="M24" s="36">
        <v>14</v>
      </c>
      <c r="N24" s="36"/>
      <c r="O24" s="20">
        <f>SUM(E24:N24)</f>
        <v>52</v>
      </c>
      <c r="P24" s="58">
        <f>COUNT(E24:N24)</f>
        <v>5</v>
      </c>
      <c r="Q24" s="20">
        <f>IF(P24&lt;6,0,+SMALL((E24:N24),1))</f>
        <v>0</v>
      </c>
      <c r="R24" s="20">
        <f>IF(P24&lt;7,0,+SMALL((E24:N24),2))</f>
        <v>0</v>
      </c>
      <c r="S24" s="20">
        <f>IF(P24&lt;8,0,+SMALL((E24:N24),3))</f>
        <v>0</v>
      </c>
      <c r="T24" s="20">
        <f>IF(P24&lt;9,0,+SMALL((E24:N24),4))</f>
        <v>0</v>
      </c>
      <c r="U24" s="20">
        <f>O24-Q24-R24-S24-T24</f>
        <v>52</v>
      </c>
      <c r="V24" s="7">
        <f>RANK(U24,$U$6:$U$68,0)</f>
        <v>19</v>
      </c>
    </row>
    <row r="25" spans="1:22" s="11" customFormat="1">
      <c r="A25" s="3"/>
      <c r="B25" s="129" t="s">
        <v>19</v>
      </c>
      <c r="C25" s="49"/>
      <c r="D25" s="79" t="s">
        <v>11</v>
      </c>
      <c r="E25" s="36">
        <v>13</v>
      </c>
      <c r="F25" s="36">
        <v>8</v>
      </c>
      <c r="G25" s="36">
        <v>6</v>
      </c>
      <c r="H25" s="36">
        <v>6</v>
      </c>
      <c r="I25" s="36">
        <v>12</v>
      </c>
      <c r="J25" s="36">
        <v>6</v>
      </c>
      <c r="K25" s="36">
        <v>7</v>
      </c>
      <c r="L25" s="36">
        <v>11</v>
      </c>
      <c r="M25" s="36">
        <v>7</v>
      </c>
      <c r="N25" s="36"/>
      <c r="O25" s="20">
        <f>SUM(E25:N25)</f>
        <v>76</v>
      </c>
      <c r="P25" s="58">
        <f>COUNT(E25:N25)</f>
        <v>9</v>
      </c>
      <c r="Q25" s="20">
        <f>IF(P25&lt;6,0,+SMALL((E25:N25),1))</f>
        <v>6</v>
      </c>
      <c r="R25" s="20">
        <f>IF(P25&lt;7,0,+SMALL((E25:N25),2))</f>
        <v>6</v>
      </c>
      <c r="S25" s="20">
        <f>IF(P25&lt;8,0,+SMALL((E25:N25),3))</f>
        <v>6</v>
      </c>
      <c r="T25" s="20">
        <f>IF(P25&lt;9,0,+SMALL((E25:N25),4))</f>
        <v>7</v>
      </c>
      <c r="U25" s="20">
        <f>O25-Q25-R25-S25-T25</f>
        <v>51</v>
      </c>
      <c r="V25" s="7">
        <f>RANK(U25,$U$6:$U$68,0)</f>
        <v>20</v>
      </c>
    </row>
    <row r="26" spans="1:22" s="11" customFormat="1">
      <c r="A26" s="3"/>
      <c r="B26" s="129" t="s">
        <v>239</v>
      </c>
      <c r="C26" s="36"/>
      <c r="D26" s="119" t="s">
        <v>192</v>
      </c>
      <c r="E26" s="36">
        <v>10</v>
      </c>
      <c r="F26" s="36"/>
      <c r="G26" s="36">
        <v>9</v>
      </c>
      <c r="H26" s="36"/>
      <c r="I26" s="36"/>
      <c r="J26" s="36"/>
      <c r="K26" s="161">
        <v>15</v>
      </c>
      <c r="L26" s="36"/>
      <c r="M26" s="36">
        <v>15</v>
      </c>
      <c r="N26" s="36"/>
      <c r="O26" s="20">
        <f>SUM(E26:N26)</f>
        <v>49</v>
      </c>
      <c r="P26" s="58">
        <f>COUNT(E26:N26)</f>
        <v>4</v>
      </c>
      <c r="Q26" s="20">
        <f>IF(P26&lt;6,0,+SMALL((E26:N26),1))</f>
        <v>0</v>
      </c>
      <c r="R26" s="20">
        <f>IF(P26&lt;7,0,+SMALL((E26:N26),2))</f>
        <v>0</v>
      </c>
      <c r="S26" s="20">
        <f>IF(P26&lt;8,0,+SMALL((E26:N26),3))</f>
        <v>0</v>
      </c>
      <c r="T26" s="20">
        <f>IF(P26&lt;9,0,+SMALL((E26:N26),4))</f>
        <v>0</v>
      </c>
      <c r="U26" s="20">
        <f>O26-Q26-R26-S26-T26</f>
        <v>49</v>
      </c>
      <c r="V26" s="7">
        <f>RANK(U26,$U$6:$U$68,0)</f>
        <v>21</v>
      </c>
    </row>
    <row r="27" spans="1:22" s="11" customFormat="1">
      <c r="A27" s="3"/>
      <c r="B27" s="129" t="s">
        <v>198</v>
      </c>
      <c r="C27" s="36"/>
      <c r="D27" s="76" t="s">
        <v>16</v>
      </c>
      <c r="E27" s="36">
        <v>15</v>
      </c>
      <c r="F27" s="36">
        <v>9</v>
      </c>
      <c r="G27" s="36">
        <v>11</v>
      </c>
      <c r="H27" s="36"/>
      <c r="I27" s="36"/>
      <c r="J27" s="36"/>
      <c r="K27" s="36"/>
      <c r="L27" s="36"/>
      <c r="M27" s="36">
        <v>11</v>
      </c>
      <c r="N27" s="36"/>
      <c r="O27" s="20">
        <f>SUM(E27:N27)</f>
        <v>46</v>
      </c>
      <c r="P27" s="58">
        <f>COUNT(E27:N27)</f>
        <v>4</v>
      </c>
      <c r="Q27" s="20">
        <f>IF(P27&lt;6,0,+SMALL((E27:N27),1))</f>
        <v>0</v>
      </c>
      <c r="R27" s="20">
        <f>IF(P27&lt;7,0,+SMALL((E27:N27),2))</f>
        <v>0</v>
      </c>
      <c r="S27" s="20">
        <f>IF(P27&lt;8,0,+SMALL((E27:N27),3))</f>
        <v>0</v>
      </c>
      <c r="T27" s="20">
        <f>IF(P27&lt;9,0,+SMALL((E27:N27),4))</f>
        <v>0</v>
      </c>
      <c r="U27" s="20">
        <f>O27-Q27-R27-S27-T27</f>
        <v>46</v>
      </c>
      <c r="V27" s="7">
        <f>RANK(U27,$U$6:$U$68,0)</f>
        <v>22</v>
      </c>
    </row>
    <row r="28" spans="1:22" s="11" customFormat="1">
      <c r="A28" s="3"/>
      <c r="B28" s="129" t="s">
        <v>151</v>
      </c>
      <c r="C28" s="36"/>
      <c r="D28" s="75" t="s">
        <v>109</v>
      </c>
      <c r="E28" s="36">
        <v>8</v>
      </c>
      <c r="F28" s="36">
        <v>8</v>
      </c>
      <c r="G28" s="36"/>
      <c r="H28" s="36"/>
      <c r="I28" s="36">
        <v>9</v>
      </c>
      <c r="J28" s="36">
        <v>8</v>
      </c>
      <c r="K28" s="36">
        <v>13</v>
      </c>
      <c r="L28" s="36">
        <v>8</v>
      </c>
      <c r="M28" s="36">
        <v>5</v>
      </c>
      <c r="N28" s="36"/>
      <c r="O28" s="20">
        <f>SUM(E28:N28)</f>
        <v>59</v>
      </c>
      <c r="P28" s="58">
        <f>COUNT(E28:N28)</f>
        <v>7</v>
      </c>
      <c r="Q28" s="20">
        <f>IF(P28&lt;6,0,+SMALL((E28:N28),1))</f>
        <v>5</v>
      </c>
      <c r="R28" s="20">
        <f>IF(P28&lt;7,0,+SMALL((E28:N28),2))</f>
        <v>8</v>
      </c>
      <c r="S28" s="20">
        <f>IF(P28&lt;8,0,+SMALL((E28:N28),3))</f>
        <v>0</v>
      </c>
      <c r="T28" s="20">
        <f>IF(P28&lt;9,0,+SMALL((E28:N28),4))</f>
        <v>0</v>
      </c>
      <c r="U28" s="20">
        <f>O28-Q28-R28-S28-T28</f>
        <v>46</v>
      </c>
      <c r="V28" s="7">
        <f>RANK(U28,$U$6:$U$68,0)</f>
        <v>22</v>
      </c>
    </row>
    <row r="29" spans="1:22" s="11" customFormat="1">
      <c r="A29" s="3"/>
      <c r="B29" s="129" t="s">
        <v>98</v>
      </c>
      <c r="C29" s="36"/>
      <c r="D29" s="46" t="s">
        <v>22</v>
      </c>
      <c r="E29" s="36">
        <v>10</v>
      </c>
      <c r="F29" s="36">
        <v>11</v>
      </c>
      <c r="G29" s="36">
        <v>9</v>
      </c>
      <c r="H29" s="36"/>
      <c r="I29" s="36">
        <v>14</v>
      </c>
      <c r="J29" s="36"/>
      <c r="K29" s="36"/>
      <c r="L29" s="36"/>
      <c r="M29" s="36"/>
      <c r="N29" s="36"/>
      <c r="O29" s="20">
        <f>SUM(E29:N29)</f>
        <v>44</v>
      </c>
      <c r="P29" s="58">
        <f>COUNT(E29:N29)</f>
        <v>4</v>
      </c>
      <c r="Q29" s="20">
        <f>IF(P29&lt;6,0,+SMALL((E29:N29),1))</f>
        <v>0</v>
      </c>
      <c r="R29" s="20">
        <f>IF(P29&lt;7,0,+SMALL((E29:N29),2))</f>
        <v>0</v>
      </c>
      <c r="S29" s="20">
        <f>IF(P29&lt;8,0,+SMALL((E29:N29),3))</f>
        <v>0</v>
      </c>
      <c r="T29" s="20">
        <f>IF(P29&lt;9,0,+SMALL((E29:N29),4))</f>
        <v>0</v>
      </c>
      <c r="U29" s="20">
        <f>O29-Q29-R29-S29-T29</f>
        <v>44</v>
      </c>
      <c r="V29" s="7">
        <f>RANK(U29,$U$6:$U$68,0)</f>
        <v>24</v>
      </c>
    </row>
    <row r="30" spans="1:22" s="11" customFormat="1">
      <c r="A30" s="3"/>
      <c r="B30" s="129" t="s">
        <v>140</v>
      </c>
      <c r="C30" s="49"/>
      <c r="D30" s="55" t="s">
        <v>50</v>
      </c>
      <c r="E30" s="36">
        <v>12</v>
      </c>
      <c r="F30" s="36">
        <v>9</v>
      </c>
      <c r="G30" s="36">
        <v>7</v>
      </c>
      <c r="H30" s="36">
        <v>8</v>
      </c>
      <c r="I30" s="36"/>
      <c r="J30" s="36">
        <v>8</v>
      </c>
      <c r="K30" s="36"/>
      <c r="L30" s="36"/>
      <c r="M30" s="36"/>
      <c r="N30" s="36"/>
      <c r="O30" s="20">
        <f>SUM(E30:N30)</f>
        <v>44</v>
      </c>
      <c r="P30" s="58">
        <f>COUNT(E30:N30)</f>
        <v>5</v>
      </c>
      <c r="Q30" s="20">
        <f>IF(P30&lt;6,0,+SMALL((E30:N30),1))</f>
        <v>0</v>
      </c>
      <c r="R30" s="20">
        <f>IF(P30&lt;7,0,+SMALL((E30:N30),2))</f>
        <v>0</v>
      </c>
      <c r="S30" s="20">
        <f>IF(P30&lt;8,0,+SMALL((E30:N30),3))</f>
        <v>0</v>
      </c>
      <c r="T30" s="20">
        <f>IF(P30&lt;9,0,+SMALL((E30:N30),4))</f>
        <v>0</v>
      </c>
      <c r="U30" s="20">
        <f>O30-Q30-R30-S30-T30</f>
        <v>44</v>
      </c>
      <c r="V30" s="7">
        <f>RANK(U30,$U$6:$U$68,0)</f>
        <v>24</v>
      </c>
    </row>
    <row r="31" spans="1:22" s="11" customFormat="1">
      <c r="A31" s="3"/>
      <c r="B31" s="129" t="s">
        <v>258</v>
      </c>
      <c r="C31" s="36"/>
      <c r="D31" s="45" t="s">
        <v>8</v>
      </c>
      <c r="E31" s="36">
        <v>13</v>
      </c>
      <c r="F31" s="36"/>
      <c r="G31" s="36"/>
      <c r="H31" s="36">
        <v>5</v>
      </c>
      <c r="I31" s="36"/>
      <c r="J31" s="36"/>
      <c r="K31" s="36">
        <v>12</v>
      </c>
      <c r="L31" s="36">
        <v>14</v>
      </c>
      <c r="M31" s="36"/>
      <c r="N31" s="36"/>
      <c r="O31" s="20">
        <f>SUM(E31:N31)</f>
        <v>44</v>
      </c>
      <c r="P31" s="58">
        <f>COUNT(E31:N31)</f>
        <v>4</v>
      </c>
      <c r="Q31" s="20">
        <f>IF(P31&lt;6,0,+SMALL((E31:N31),1))</f>
        <v>0</v>
      </c>
      <c r="R31" s="20">
        <f>IF(P31&lt;7,0,+SMALL((E31:N31),2))</f>
        <v>0</v>
      </c>
      <c r="S31" s="20">
        <f>IF(P31&lt;8,0,+SMALL((E31:N31),3))</f>
        <v>0</v>
      </c>
      <c r="T31" s="20">
        <f>IF(P31&lt;9,0,+SMALL((E31:N31),4))</f>
        <v>0</v>
      </c>
      <c r="U31" s="20">
        <f>O31-Q31-R31-S31-T31</f>
        <v>44</v>
      </c>
      <c r="V31" s="7">
        <f>RANK(U31,$U$6:$U$68,0)</f>
        <v>24</v>
      </c>
    </row>
    <row r="32" spans="1:22" s="11" customFormat="1">
      <c r="A32" s="3"/>
      <c r="B32" s="129" t="s">
        <v>243</v>
      </c>
      <c r="C32" s="49"/>
      <c r="D32" s="79" t="s">
        <v>11</v>
      </c>
      <c r="E32" s="36">
        <v>7</v>
      </c>
      <c r="F32" s="36">
        <v>8</v>
      </c>
      <c r="G32" s="36">
        <v>9</v>
      </c>
      <c r="H32" s="36">
        <v>9</v>
      </c>
      <c r="I32" s="36"/>
      <c r="J32" s="36">
        <v>3</v>
      </c>
      <c r="K32" s="36">
        <v>8</v>
      </c>
      <c r="L32" s="36">
        <v>9</v>
      </c>
      <c r="M32" s="36"/>
      <c r="N32" s="36"/>
      <c r="O32" s="20">
        <f>SUM(E32:N32)</f>
        <v>53</v>
      </c>
      <c r="P32" s="58">
        <f>COUNT(E32:N32)</f>
        <v>7</v>
      </c>
      <c r="Q32" s="20">
        <f>IF(P32&lt;6,0,+SMALL((E32:N32),1))</f>
        <v>3</v>
      </c>
      <c r="R32" s="20">
        <f>IF(P32&lt;7,0,+SMALL((E32:N32),2))</f>
        <v>7</v>
      </c>
      <c r="S32" s="20">
        <f>IF(P32&lt;8,0,+SMALL((E32:N32),3))</f>
        <v>0</v>
      </c>
      <c r="T32" s="20">
        <f>IF(P32&lt;9,0,+SMALL((E32:N32),4))</f>
        <v>0</v>
      </c>
      <c r="U32" s="20">
        <f>O32-Q32-R32-S32-T32</f>
        <v>43</v>
      </c>
      <c r="V32" s="7">
        <f>RANK(U32,$U$6:$U$68,0)</f>
        <v>27</v>
      </c>
    </row>
    <row r="33" spans="1:22" s="11" customFormat="1">
      <c r="A33" s="3"/>
      <c r="B33" s="129" t="s">
        <v>42</v>
      </c>
      <c r="C33" s="36"/>
      <c r="D33" s="45" t="s">
        <v>8</v>
      </c>
      <c r="E33" s="36">
        <v>4</v>
      </c>
      <c r="F33" s="36">
        <v>8</v>
      </c>
      <c r="G33" s="36">
        <v>7</v>
      </c>
      <c r="H33" s="36">
        <v>6</v>
      </c>
      <c r="I33" s="36">
        <v>9</v>
      </c>
      <c r="J33" s="36">
        <v>5</v>
      </c>
      <c r="K33" s="36">
        <v>7</v>
      </c>
      <c r="L33" s="36">
        <v>9</v>
      </c>
      <c r="M33" s="36">
        <v>6</v>
      </c>
      <c r="N33" s="36"/>
      <c r="O33" s="20">
        <f>SUM(E33:N33)</f>
        <v>61</v>
      </c>
      <c r="P33" s="58">
        <f>COUNT(E33:N33)</f>
        <v>9</v>
      </c>
      <c r="Q33" s="20">
        <f>IF(P33&lt;6,0,+SMALL((E33:N33),1))</f>
        <v>4</v>
      </c>
      <c r="R33" s="20">
        <f>IF(P33&lt;7,0,+SMALL((E33:N33),2))</f>
        <v>5</v>
      </c>
      <c r="S33" s="20">
        <f>IF(P33&lt;8,0,+SMALL((E33:N33),3))</f>
        <v>6</v>
      </c>
      <c r="T33" s="20">
        <f>IF(P33&lt;9,0,+SMALL((E33:N33),4))</f>
        <v>6</v>
      </c>
      <c r="U33" s="20">
        <f>O33-Q33-R33-S33-T33</f>
        <v>40</v>
      </c>
      <c r="V33" s="7">
        <f>RANK(U33,$U$6:$U$68,0)</f>
        <v>28</v>
      </c>
    </row>
    <row r="34" spans="1:22" s="11" customFormat="1">
      <c r="A34" s="3"/>
      <c r="B34" s="129" t="s">
        <v>166</v>
      </c>
      <c r="C34" s="36"/>
      <c r="D34" s="45" t="s">
        <v>8</v>
      </c>
      <c r="E34" s="36"/>
      <c r="F34" s="36"/>
      <c r="G34" s="36">
        <v>15</v>
      </c>
      <c r="H34" s="36">
        <v>14</v>
      </c>
      <c r="I34" s="36"/>
      <c r="J34" s="36">
        <v>11</v>
      </c>
      <c r="K34" s="36"/>
      <c r="L34" s="36"/>
      <c r="M34" s="36"/>
      <c r="N34" s="36"/>
      <c r="O34" s="20">
        <f>SUM(E34:N34)</f>
        <v>40</v>
      </c>
      <c r="P34" s="58">
        <f>COUNT(E34:N34)</f>
        <v>3</v>
      </c>
      <c r="Q34" s="20">
        <f>IF(P34&lt;6,0,+SMALL((E34:N34),1))</f>
        <v>0</v>
      </c>
      <c r="R34" s="20">
        <f>IF(P34&lt;7,0,+SMALL((E34:N34),2))</f>
        <v>0</v>
      </c>
      <c r="S34" s="20">
        <f>IF(P34&lt;8,0,+SMALL((E34:N34),3))</f>
        <v>0</v>
      </c>
      <c r="T34" s="20">
        <f>IF(P34&lt;9,0,+SMALL((E34:N34),4))</f>
        <v>0</v>
      </c>
      <c r="U34" s="20">
        <f>O34-Q34-R34-S34-T34</f>
        <v>40</v>
      </c>
      <c r="V34" s="7">
        <f>RANK(U34,$U$6:$U$68,0)</f>
        <v>28</v>
      </c>
    </row>
    <row r="35" spans="1:22" s="11" customFormat="1">
      <c r="A35" s="3"/>
      <c r="B35" s="129" t="s">
        <v>302</v>
      </c>
      <c r="C35" s="36"/>
      <c r="D35" s="86" t="s">
        <v>181</v>
      </c>
      <c r="E35" s="36"/>
      <c r="F35" s="36"/>
      <c r="G35" s="36">
        <v>6</v>
      </c>
      <c r="H35" s="36">
        <v>17</v>
      </c>
      <c r="I35" s="36"/>
      <c r="J35" s="36"/>
      <c r="K35" s="36"/>
      <c r="L35" s="36">
        <v>16</v>
      </c>
      <c r="M35" s="36"/>
      <c r="N35" s="36"/>
      <c r="O35" s="20">
        <f>SUM(E35:N35)</f>
        <v>39</v>
      </c>
      <c r="P35" s="58">
        <f>COUNT(E35:N35)</f>
        <v>3</v>
      </c>
      <c r="Q35" s="20">
        <f>IF(P35&lt;6,0,+SMALL((E35:N35),1))</f>
        <v>0</v>
      </c>
      <c r="R35" s="20">
        <f>IF(P35&lt;7,0,+SMALL((E35:N35),2))</f>
        <v>0</v>
      </c>
      <c r="S35" s="20">
        <f>IF(P35&lt;8,0,+SMALL((E35:N35),3))</f>
        <v>0</v>
      </c>
      <c r="T35" s="20">
        <f>IF(P35&lt;9,0,+SMALL((E35:N35),4))</f>
        <v>0</v>
      </c>
      <c r="U35" s="20">
        <f>O35-Q35-R35-S35-T35</f>
        <v>39</v>
      </c>
      <c r="V35" s="7">
        <f>RANK(U35,$U$6:$U$68,0)</f>
        <v>30</v>
      </c>
    </row>
    <row r="36" spans="1:22" s="11" customFormat="1">
      <c r="A36" s="3"/>
      <c r="B36" s="129" t="s">
        <v>123</v>
      </c>
      <c r="C36" s="36"/>
      <c r="D36" s="46" t="s">
        <v>22</v>
      </c>
      <c r="E36" s="36">
        <v>22</v>
      </c>
      <c r="F36" s="36">
        <v>17</v>
      </c>
      <c r="G36" s="36"/>
      <c r="H36" s="36"/>
      <c r="I36" s="36"/>
      <c r="J36" s="36"/>
      <c r="K36" s="36"/>
      <c r="L36" s="36"/>
      <c r="M36" s="36"/>
      <c r="N36" s="36"/>
      <c r="O36" s="20">
        <f>SUM(E36:N36)</f>
        <v>39</v>
      </c>
      <c r="P36" s="58">
        <f>COUNT(E36:N36)</f>
        <v>2</v>
      </c>
      <c r="Q36" s="20">
        <f>IF(P36&lt;6,0,+SMALL((E36:N36),1))</f>
        <v>0</v>
      </c>
      <c r="R36" s="20">
        <f>IF(P36&lt;7,0,+SMALL((E36:N36),2))</f>
        <v>0</v>
      </c>
      <c r="S36" s="20">
        <f>IF(P36&lt;8,0,+SMALL((E36:N36),3))</f>
        <v>0</v>
      </c>
      <c r="T36" s="20">
        <f>IF(P36&lt;9,0,+SMALL((E36:N36),4))</f>
        <v>0</v>
      </c>
      <c r="U36" s="20">
        <f>O36-Q36-R36-S36-T36</f>
        <v>39</v>
      </c>
      <c r="V36" s="7">
        <f>RANK(U36,$U$6:$U$68,0)</f>
        <v>30</v>
      </c>
    </row>
    <row r="37" spans="1:22" s="11" customFormat="1">
      <c r="A37" s="3"/>
      <c r="B37" s="129" t="s">
        <v>156</v>
      </c>
      <c r="C37" s="49"/>
      <c r="D37" s="54" t="s">
        <v>48</v>
      </c>
      <c r="E37" s="36"/>
      <c r="F37" s="36"/>
      <c r="G37" s="36">
        <v>17</v>
      </c>
      <c r="H37" s="36"/>
      <c r="I37" s="36"/>
      <c r="J37" s="36"/>
      <c r="K37" s="36"/>
      <c r="L37" s="36">
        <v>21</v>
      </c>
      <c r="M37" s="36"/>
      <c r="N37" s="36"/>
      <c r="O37" s="20">
        <f>SUM(E37:N37)</f>
        <v>38</v>
      </c>
      <c r="P37" s="58">
        <f>COUNT(E37:N37)</f>
        <v>2</v>
      </c>
      <c r="Q37" s="20">
        <f>IF(P37&lt;6,0,+SMALL((E37:N37),1))</f>
        <v>0</v>
      </c>
      <c r="R37" s="20">
        <f>IF(P37&lt;7,0,+SMALL((E37:N37),2))</f>
        <v>0</v>
      </c>
      <c r="S37" s="20">
        <f>IF(P37&lt;8,0,+SMALL((E37:N37),3))</f>
        <v>0</v>
      </c>
      <c r="T37" s="20">
        <f>IF(P37&lt;9,0,+SMALL((E37:N37),4))</f>
        <v>0</v>
      </c>
      <c r="U37" s="20">
        <f>O37-Q37-R37-S37-T37</f>
        <v>38</v>
      </c>
      <c r="V37" s="7">
        <f>RANK(U37,$U$6:$U$68,0)</f>
        <v>32</v>
      </c>
    </row>
    <row r="38" spans="1:22" s="11" customFormat="1">
      <c r="A38" s="3"/>
      <c r="B38" s="129" t="s">
        <v>67</v>
      </c>
      <c r="C38" s="49"/>
      <c r="D38" s="54" t="s">
        <v>48</v>
      </c>
      <c r="E38" s="36">
        <v>12</v>
      </c>
      <c r="F38" s="36"/>
      <c r="G38" s="36">
        <v>5</v>
      </c>
      <c r="H38" s="36">
        <v>8</v>
      </c>
      <c r="I38" s="36"/>
      <c r="J38" s="160">
        <v>12</v>
      </c>
      <c r="K38" s="36"/>
      <c r="L38" s="36"/>
      <c r="M38" s="36"/>
      <c r="N38" s="36"/>
      <c r="O38" s="20">
        <f>SUM(E38:N38)</f>
        <v>37</v>
      </c>
      <c r="P38" s="58">
        <f>COUNT(E38:N38)</f>
        <v>4</v>
      </c>
      <c r="Q38" s="20">
        <f>IF(P38&lt;6,0,+SMALL((E38:N38),1))</f>
        <v>0</v>
      </c>
      <c r="R38" s="20">
        <f>IF(P38&lt;7,0,+SMALL((E38:N38),2))</f>
        <v>0</v>
      </c>
      <c r="S38" s="20">
        <f>IF(P38&lt;8,0,+SMALL((E38:N38),3))</f>
        <v>0</v>
      </c>
      <c r="T38" s="20">
        <f>IF(P38&lt;9,0,+SMALL((E38:N38),4))</f>
        <v>0</v>
      </c>
      <c r="U38" s="20">
        <f>O38-Q38-R38-S38-T38</f>
        <v>37</v>
      </c>
      <c r="V38" s="7">
        <f>RANK(U38,$U$6:$U$68,0)</f>
        <v>33</v>
      </c>
    </row>
    <row r="39" spans="1:22" s="11" customFormat="1">
      <c r="A39" s="3"/>
      <c r="B39" s="129" t="s">
        <v>189</v>
      </c>
      <c r="C39" s="36"/>
      <c r="D39" s="76" t="s">
        <v>16</v>
      </c>
      <c r="E39" s="36">
        <v>22</v>
      </c>
      <c r="F39" s="36">
        <v>12</v>
      </c>
      <c r="G39" s="36"/>
      <c r="H39" s="36"/>
      <c r="I39" s="36"/>
      <c r="J39" s="36"/>
      <c r="K39" s="36"/>
      <c r="L39" s="36"/>
      <c r="M39" s="36"/>
      <c r="N39" s="36"/>
      <c r="O39" s="20">
        <f>SUM(E39:N39)</f>
        <v>34</v>
      </c>
      <c r="P39" s="58">
        <f>COUNT(E39:N39)</f>
        <v>2</v>
      </c>
      <c r="Q39" s="20">
        <f>IF(P39&lt;6,0,+SMALL((E39:N39),1))</f>
        <v>0</v>
      </c>
      <c r="R39" s="20">
        <f>IF(P39&lt;7,0,+SMALL((E39:N39),2))</f>
        <v>0</v>
      </c>
      <c r="S39" s="20">
        <f>IF(P39&lt;8,0,+SMALL((E39:N39),3))</f>
        <v>0</v>
      </c>
      <c r="T39" s="20">
        <f>IF(P39&lt;9,0,+SMALL((E39:N39),4))</f>
        <v>0</v>
      </c>
      <c r="U39" s="20">
        <f>O39-Q39-R39-S39-T39</f>
        <v>34</v>
      </c>
      <c r="V39" s="7">
        <f>RANK(U39,$U$6:$U$68,0)</f>
        <v>34</v>
      </c>
    </row>
    <row r="40" spans="1:22">
      <c r="B40" s="129" t="s">
        <v>318</v>
      </c>
      <c r="C40" s="36"/>
      <c r="D40" s="119" t="s">
        <v>192</v>
      </c>
      <c r="E40" s="36"/>
      <c r="F40" s="36"/>
      <c r="G40" s="36"/>
      <c r="H40" s="36">
        <v>15</v>
      </c>
      <c r="I40" s="36">
        <v>0</v>
      </c>
      <c r="J40" s="36">
        <v>15</v>
      </c>
      <c r="K40" s="36"/>
      <c r="L40" s="36"/>
      <c r="M40" s="160">
        <v>4</v>
      </c>
      <c r="N40" s="36"/>
      <c r="O40" s="20">
        <f>SUM(E40:N40)</f>
        <v>34</v>
      </c>
      <c r="P40" s="58">
        <f>COUNT(E40:N40)</f>
        <v>4</v>
      </c>
      <c r="Q40" s="20">
        <f>IF(P40&lt;6,0,+SMALL((E40:N40),1))</f>
        <v>0</v>
      </c>
      <c r="R40" s="20">
        <f>IF(P40&lt;7,0,+SMALL((E40:N40),2))</f>
        <v>0</v>
      </c>
      <c r="S40" s="20">
        <f>IF(P40&lt;8,0,+SMALL((E40:N40),3))</f>
        <v>0</v>
      </c>
      <c r="T40" s="20">
        <f>IF(P40&lt;9,0,+SMALL((E40:N40),4))</f>
        <v>0</v>
      </c>
      <c r="U40" s="20">
        <f>O40-Q40-R40-S40-T40</f>
        <v>34</v>
      </c>
      <c r="V40" s="7">
        <f>RANK(U40,$U$6:$U$68,0)</f>
        <v>34</v>
      </c>
    </row>
    <row r="41" spans="1:22" s="11" customFormat="1">
      <c r="A41" s="3"/>
      <c r="B41" s="129" t="s">
        <v>129</v>
      </c>
      <c r="C41" s="36"/>
      <c r="D41" s="78" t="s">
        <v>11</v>
      </c>
      <c r="E41" s="36">
        <v>11</v>
      </c>
      <c r="F41" s="36"/>
      <c r="G41" s="36"/>
      <c r="H41" s="36"/>
      <c r="I41" s="36">
        <v>14</v>
      </c>
      <c r="J41" s="36"/>
      <c r="K41" s="36"/>
      <c r="L41" s="36">
        <v>7</v>
      </c>
      <c r="M41" s="36"/>
      <c r="N41" s="36"/>
      <c r="O41" s="20">
        <f>SUM(E41:N41)</f>
        <v>32</v>
      </c>
      <c r="P41" s="58">
        <f>COUNT(E41:N41)</f>
        <v>3</v>
      </c>
      <c r="Q41" s="20">
        <f>IF(P41&lt;6,0,+SMALL((E41:N41),1))</f>
        <v>0</v>
      </c>
      <c r="R41" s="20">
        <f>IF(P41&lt;7,0,+SMALL((E41:N41),2))</f>
        <v>0</v>
      </c>
      <c r="S41" s="20">
        <f>IF(P41&lt;8,0,+SMALL((E41:N41),3))</f>
        <v>0</v>
      </c>
      <c r="T41" s="20">
        <f>IF(P41&lt;9,0,+SMALL((E41:N41),4))</f>
        <v>0</v>
      </c>
      <c r="U41" s="20">
        <f>O41-Q41-R41-S41-T41</f>
        <v>32</v>
      </c>
      <c r="V41" s="7">
        <f>RANK(U41,$U$6:$U$68,0)</f>
        <v>36</v>
      </c>
    </row>
    <row r="42" spans="1:22" s="11" customFormat="1">
      <c r="A42" s="3"/>
      <c r="B42" s="129" t="s">
        <v>71</v>
      </c>
      <c r="C42" s="49"/>
      <c r="D42" s="55" t="s">
        <v>50</v>
      </c>
      <c r="E42" s="36">
        <v>16</v>
      </c>
      <c r="F42" s="36"/>
      <c r="G42" s="36"/>
      <c r="H42" s="36"/>
      <c r="I42" s="36">
        <v>15</v>
      </c>
      <c r="J42" s="36"/>
      <c r="K42" s="36"/>
      <c r="L42" s="36"/>
      <c r="M42" s="36"/>
      <c r="N42" s="36"/>
      <c r="O42" s="20">
        <f>SUM(E42:N42)</f>
        <v>31</v>
      </c>
      <c r="P42" s="58">
        <f>COUNT(E42:N42)</f>
        <v>2</v>
      </c>
      <c r="Q42" s="20">
        <f>IF(P42&lt;6,0,+SMALL((E42:N42),1))</f>
        <v>0</v>
      </c>
      <c r="R42" s="20">
        <f>IF(P42&lt;7,0,+SMALL((E42:N42),2))</f>
        <v>0</v>
      </c>
      <c r="S42" s="20">
        <f>IF(P42&lt;8,0,+SMALL((E42:N42),3))</f>
        <v>0</v>
      </c>
      <c r="T42" s="20">
        <f>IF(P42&lt;9,0,+SMALL((E42:N42),4))</f>
        <v>0</v>
      </c>
      <c r="U42" s="20">
        <f>O42-Q42-R42-S42-T42</f>
        <v>31</v>
      </c>
      <c r="V42" s="7">
        <f>RANK(U42,$U$6:$U$68,0)</f>
        <v>37</v>
      </c>
    </row>
    <row r="43" spans="1:22" s="11" customFormat="1">
      <c r="A43" s="3"/>
      <c r="B43" s="129" t="s">
        <v>99</v>
      </c>
      <c r="C43" s="36"/>
      <c r="D43" s="46" t="s">
        <v>22</v>
      </c>
      <c r="E43" s="36">
        <v>3</v>
      </c>
      <c r="F43" s="36">
        <v>6</v>
      </c>
      <c r="G43" s="36">
        <v>8</v>
      </c>
      <c r="H43" s="36"/>
      <c r="I43" s="36">
        <v>3</v>
      </c>
      <c r="J43" s="36">
        <v>2</v>
      </c>
      <c r="K43" s="36"/>
      <c r="L43" s="36">
        <v>6</v>
      </c>
      <c r="M43" s="36">
        <v>7</v>
      </c>
      <c r="N43" s="36"/>
      <c r="O43" s="20">
        <f>SUM(E43:N43)</f>
        <v>35</v>
      </c>
      <c r="P43" s="58">
        <f>COUNT(E43:N43)</f>
        <v>7</v>
      </c>
      <c r="Q43" s="20">
        <f>IF(P43&lt;6,0,+SMALL((E43:N43),1))</f>
        <v>2</v>
      </c>
      <c r="R43" s="20">
        <f>IF(P43&lt;7,0,+SMALL((E43:N43),2))</f>
        <v>3</v>
      </c>
      <c r="S43" s="20">
        <f>IF(P43&lt;8,0,+SMALL((E43:N43),3))</f>
        <v>0</v>
      </c>
      <c r="T43" s="20">
        <f>IF(P43&lt;9,0,+SMALL((E43:N43),4))</f>
        <v>0</v>
      </c>
      <c r="U43" s="20">
        <f>O43-Q43-R43-S43-T43</f>
        <v>30</v>
      </c>
      <c r="V43" s="7">
        <f>RANK(U43,$U$6:$U$68,0)</f>
        <v>38</v>
      </c>
    </row>
    <row r="44" spans="1:22" s="11" customFormat="1">
      <c r="A44" s="3"/>
      <c r="B44" s="129" t="s">
        <v>242</v>
      </c>
      <c r="C44" s="36"/>
      <c r="D44" s="119" t="s">
        <v>192</v>
      </c>
      <c r="E44" s="36">
        <v>2</v>
      </c>
      <c r="F44" s="36"/>
      <c r="G44" s="36">
        <v>2</v>
      </c>
      <c r="H44" s="36">
        <v>0</v>
      </c>
      <c r="I44" s="36">
        <v>13</v>
      </c>
      <c r="J44" s="36"/>
      <c r="K44" s="160">
        <v>7</v>
      </c>
      <c r="L44" s="36">
        <v>3</v>
      </c>
      <c r="M44" s="160">
        <v>5</v>
      </c>
      <c r="N44" s="36"/>
      <c r="O44" s="20">
        <f>SUM(E44:N44)</f>
        <v>32</v>
      </c>
      <c r="P44" s="58">
        <f>COUNT(E44:N44)</f>
        <v>7</v>
      </c>
      <c r="Q44" s="20">
        <f>IF(P44&lt;6,0,+SMALL((E44:N44),1))</f>
        <v>0</v>
      </c>
      <c r="R44" s="20">
        <f>IF(P44&lt;7,0,+SMALL((E44:N44),2))</f>
        <v>2</v>
      </c>
      <c r="S44" s="20">
        <f>IF(P44&lt;8,0,+SMALL((E44:N44),3))</f>
        <v>0</v>
      </c>
      <c r="T44" s="20">
        <f>IF(P44&lt;9,0,+SMALL((E44:N44),4))</f>
        <v>0</v>
      </c>
      <c r="U44" s="20">
        <f>O44-Q44-R44-S44-T44</f>
        <v>30</v>
      </c>
      <c r="V44" s="7">
        <f>RANK(U44,$U$6:$U$68,0)</f>
        <v>38</v>
      </c>
    </row>
    <row r="45" spans="1:22" s="11" customFormat="1">
      <c r="A45" s="3"/>
      <c r="B45" s="129" t="s">
        <v>68</v>
      </c>
      <c r="C45" s="36"/>
      <c r="D45" s="76" t="s">
        <v>16</v>
      </c>
      <c r="E45" s="36">
        <v>12</v>
      </c>
      <c r="F45" s="36">
        <v>6</v>
      </c>
      <c r="G45" s="36"/>
      <c r="H45" s="36"/>
      <c r="I45" s="36"/>
      <c r="J45" s="36"/>
      <c r="K45" s="36"/>
      <c r="L45" s="36"/>
      <c r="M45" s="36">
        <v>10</v>
      </c>
      <c r="N45" s="36"/>
      <c r="O45" s="20">
        <f>SUM(E45:N45)</f>
        <v>28</v>
      </c>
      <c r="P45" s="58">
        <f>COUNT(E45:N45)</f>
        <v>3</v>
      </c>
      <c r="Q45" s="20">
        <f>IF(P45&lt;6,0,+SMALL((E45:N45),1))</f>
        <v>0</v>
      </c>
      <c r="R45" s="20">
        <f>IF(P45&lt;7,0,+SMALL((E45:N45),2))</f>
        <v>0</v>
      </c>
      <c r="S45" s="20">
        <f>IF(P45&lt;8,0,+SMALL((E45:N45),3))</f>
        <v>0</v>
      </c>
      <c r="T45" s="20">
        <f>IF(P45&lt;9,0,+SMALL((E45:N45),4))</f>
        <v>0</v>
      </c>
      <c r="U45" s="20">
        <f>O45-Q45-R45-S45-T45</f>
        <v>28</v>
      </c>
      <c r="V45" s="7">
        <f>RANK(U45,$U$6:$U$68,0)</f>
        <v>40</v>
      </c>
    </row>
    <row r="46" spans="1:22" s="11" customFormat="1">
      <c r="A46" s="3"/>
      <c r="B46" s="129" t="s">
        <v>241</v>
      </c>
      <c r="C46" s="36"/>
      <c r="D46" s="119" t="s">
        <v>192</v>
      </c>
      <c r="E46" s="36">
        <v>4</v>
      </c>
      <c r="F46" s="36"/>
      <c r="G46" s="36">
        <v>5</v>
      </c>
      <c r="H46" s="160">
        <v>1</v>
      </c>
      <c r="I46" s="36">
        <v>11</v>
      </c>
      <c r="J46" s="36">
        <v>5</v>
      </c>
      <c r="K46" s="36"/>
      <c r="L46" s="36"/>
      <c r="M46" s="36"/>
      <c r="N46" s="36"/>
      <c r="O46" s="20">
        <f>SUM(E46:N46)</f>
        <v>26</v>
      </c>
      <c r="P46" s="58">
        <f>COUNT(E46:N46)</f>
        <v>5</v>
      </c>
      <c r="Q46" s="20">
        <f>IF(P46&lt;6,0,+SMALL((E46:N46),1))</f>
        <v>0</v>
      </c>
      <c r="R46" s="20">
        <f>IF(P46&lt;7,0,+SMALL((E46:N46),2))</f>
        <v>0</v>
      </c>
      <c r="S46" s="20">
        <f>IF(P46&lt;8,0,+SMALL((E46:N46),3))</f>
        <v>0</v>
      </c>
      <c r="T46" s="20">
        <f>IF(P46&lt;9,0,+SMALL((E46:N46),4))</f>
        <v>0</v>
      </c>
      <c r="U46" s="20">
        <f>O46-Q46-R46-S46-T46</f>
        <v>26</v>
      </c>
      <c r="V46" s="7">
        <f>RANK(U46,$U$6:$U$68,0)</f>
        <v>41</v>
      </c>
    </row>
    <row r="47" spans="1:22" s="11" customFormat="1">
      <c r="A47" s="3"/>
      <c r="B47" s="129" t="s">
        <v>74</v>
      </c>
      <c r="C47" s="36"/>
      <c r="D47" s="78" t="s">
        <v>11</v>
      </c>
      <c r="E47" s="36"/>
      <c r="F47" s="36">
        <v>8</v>
      </c>
      <c r="G47" s="36">
        <v>6</v>
      </c>
      <c r="H47" s="36"/>
      <c r="I47" s="36">
        <v>6</v>
      </c>
      <c r="J47" s="36"/>
      <c r="K47" s="36"/>
      <c r="L47" s="36"/>
      <c r="M47" s="36">
        <v>5</v>
      </c>
      <c r="N47" s="36"/>
      <c r="O47" s="20">
        <f>SUM(E47:N47)</f>
        <v>25</v>
      </c>
      <c r="P47" s="58">
        <f>COUNT(E47:N47)</f>
        <v>4</v>
      </c>
      <c r="Q47" s="20">
        <f>IF(P47&lt;6,0,+SMALL((E47:N47),1))</f>
        <v>0</v>
      </c>
      <c r="R47" s="20">
        <f>IF(P47&lt;7,0,+SMALL((E47:N47),2))</f>
        <v>0</v>
      </c>
      <c r="S47" s="20">
        <f>IF(P47&lt;8,0,+SMALL((E47:N47),3))</f>
        <v>0</v>
      </c>
      <c r="T47" s="20">
        <f>IF(P47&lt;9,0,+SMALL((E47:N47),4))</f>
        <v>0</v>
      </c>
      <c r="U47" s="20">
        <f>O47-Q47-R47-S47-T47</f>
        <v>25</v>
      </c>
      <c r="V47" s="7">
        <f>RANK(U47,$U$6:$U$68,0)</f>
        <v>42</v>
      </c>
    </row>
    <row r="48" spans="1:22" s="11" customFormat="1">
      <c r="A48" s="3"/>
      <c r="B48" s="129" t="s">
        <v>281</v>
      </c>
      <c r="C48" s="36"/>
      <c r="D48" s="86" t="s">
        <v>181</v>
      </c>
      <c r="E48" s="36">
        <v>5</v>
      </c>
      <c r="F48" s="160">
        <v>3</v>
      </c>
      <c r="G48" s="36">
        <v>4</v>
      </c>
      <c r="H48" s="36">
        <v>2</v>
      </c>
      <c r="I48" s="36"/>
      <c r="J48" s="36">
        <v>3</v>
      </c>
      <c r="K48" s="36">
        <v>3</v>
      </c>
      <c r="L48" s="36">
        <v>7</v>
      </c>
      <c r="M48" s="36">
        <v>5</v>
      </c>
      <c r="N48" s="36"/>
      <c r="O48" s="20">
        <f>SUM(E48:N48)</f>
        <v>32</v>
      </c>
      <c r="P48" s="58">
        <f>COUNT(E48:N48)</f>
        <v>8</v>
      </c>
      <c r="Q48" s="20">
        <f>IF(P48&lt;6,0,+SMALL((E48:N48),1))</f>
        <v>2</v>
      </c>
      <c r="R48" s="20">
        <f>IF(P48&lt;7,0,+SMALL((E48:N48),2))</f>
        <v>3</v>
      </c>
      <c r="S48" s="20">
        <f>IF(P48&lt;8,0,+SMALL((E48:N48),3))</f>
        <v>3</v>
      </c>
      <c r="T48" s="20">
        <f>IF(P48&lt;9,0,+SMALL((E48:N48),4))</f>
        <v>0</v>
      </c>
      <c r="U48" s="20">
        <f>O48-Q48-R48-S48-T48</f>
        <v>24</v>
      </c>
      <c r="V48" s="7">
        <f>RANK(U48,$U$6:$U$68,0)</f>
        <v>43</v>
      </c>
    </row>
    <row r="49" spans="1:22" s="11" customFormat="1">
      <c r="A49" s="3"/>
      <c r="B49" s="129" t="s">
        <v>294</v>
      </c>
      <c r="C49" s="36"/>
      <c r="D49" s="119" t="s">
        <v>192</v>
      </c>
      <c r="E49" s="36"/>
      <c r="F49" s="36"/>
      <c r="G49" s="36">
        <v>11</v>
      </c>
      <c r="H49" s="36"/>
      <c r="I49" s="36"/>
      <c r="J49" s="36"/>
      <c r="K49" s="160">
        <v>12</v>
      </c>
      <c r="L49" s="36"/>
      <c r="M49" s="36"/>
      <c r="N49" s="36"/>
      <c r="O49" s="20">
        <f>SUM(E49:N49)</f>
        <v>23</v>
      </c>
      <c r="P49" s="58">
        <f>COUNT(E49:N49)</f>
        <v>2</v>
      </c>
      <c r="Q49" s="20">
        <f>IF(P49&lt;6,0,+SMALL((E49:N49),1))</f>
        <v>0</v>
      </c>
      <c r="R49" s="20">
        <f>IF(P49&lt;7,0,+SMALL((E49:N49),2))</f>
        <v>0</v>
      </c>
      <c r="S49" s="20">
        <f>IF(P49&lt;8,0,+SMALL((E49:N49),3))</f>
        <v>0</v>
      </c>
      <c r="T49" s="20">
        <f>IF(P49&lt;9,0,+SMALL((E49:N49),4))</f>
        <v>0</v>
      </c>
      <c r="U49" s="20">
        <f>O49-Q49-R49-S49-T49</f>
        <v>23</v>
      </c>
      <c r="V49" s="7">
        <f>RANK(U49,$U$6:$U$68,0)</f>
        <v>44</v>
      </c>
    </row>
    <row r="50" spans="1:22" s="11" customFormat="1">
      <c r="A50" s="3"/>
      <c r="B50" s="129" t="s">
        <v>260</v>
      </c>
      <c r="C50" s="49"/>
      <c r="D50" s="55" t="s">
        <v>50</v>
      </c>
      <c r="E50" s="36">
        <v>11</v>
      </c>
      <c r="F50" s="36">
        <v>11</v>
      </c>
      <c r="G50" s="36"/>
      <c r="H50" s="36"/>
      <c r="I50" s="36"/>
      <c r="J50" s="36"/>
      <c r="K50" s="36"/>
      <c r="L50" s="36"/>
      <c r="M50" s="36"/>
      <c r="N50" s="36"/>
      <c r="O50" s="20">
        <f>SUM(E50:N50)</f>
        <v>22</v>
      </c>
      <c r="P50" s="58">
        <f>COUNT(E50:N50)</f>
        <v>2</v>
      </c>
      <c r="Q50" s="20">
        <f>IF(P50&lt;6,0,+SMALL((E50:N50),1))</f>
        <v>0</v>
      </c>
      <c r="R50" s="20">
        <f>IF(P50&lt;7,0,+SMALL((E50:N50),2))</f>
        <v>0</v>
      </c>
      <c r="S50" s="20">
        <f>IF(P50&lt;8,0,+SMALL((E50:N50),3))</f>
        <v>0</v>
      </c>
      <c r="T50" s="20">
        <f>IF(P50&lt;9,0,+SMALL((E50:N50),4))</f>
        <v>0</v>
      </c>
      <c r="U50" s="20">
        <f>O50-Q50-R50-S50-T50</f>
        <v>22</v>
      </c>
      <c r="V50" s="7">
        <f>RANK(U50,$U$6:$U$68,0)</f>
        <v>45</v>
      </c>
    </row>
    <row r="51" spans="1:22">
      <c r="B51" s="129" t="s">
        <v>287</v>
      </c>
      <c r="C51" s="36"/>
      <c r="D51" s="46" t="s">
        <v>22</v>
      </c>
      <c r="E51" s="36"/>
      <c r="F51" s="36">
        <v>6</v>
      </c>
      <c r="G51" s="36">
        <v>5</v>
      </c>
      <c r="H51" s="36"/>
      <c r="I51" s="36"/>
      <c r="J51" s="36">
        <v>3</v>
      </c>
      <c r="K51" s="36"/>
      <c r="L51" s="36">
        <v>5</v>
      </c>
      <c r="M51" s="36"/>
      <c r="N51" s="36"/>
      <c r="O51" s="20">
        <f>SUM(E51:N51)</f>
        <v>19</v>
      </c>
      <c r="P51" s="58">
        <f>COUNT(E51:N51)</f>
        <v>4</v>
      </c>
      <c r="Q51" s="20">
        <f>IF(P51&lt;6,0,+SMALL((E51:N51),1))</f>
        <v>0</v>
      </c>
      <c r="R51" s="20">
        <f>IF(P51&lt;7,0,+SMALL((E51:N51),2))</f>
        <v>0</v>
      </c>
      <c r="S51" s="20">
        <f>IF(P51&lt;8,0,+SMALL((E51:N51),3))</f>
        <v>0</v>
      </c>
      <c r="T51" s="20">
        <f>IF(P51&lt;9,0,+SMALL((E51:N51),4))</f>
        <v>0</v>
      </c>
      <c r="U51" s="20">
        <f>O51-Q51-R51-S51-T51</f>
        <v>19</v>
      </c>
      <c r="V51" s="7">
        <f>RANK(U51,$U$6:$U$68,0)</f>
        <v>46</v>
      </c>
    </row>
    <row r="52" spans="1:22" s="11" customFormat="1">
      <c r="A52" s="3"/>
      <c r="B52" s="129" t="s">
        <v>303</v>
      </c>
      <c r="C52" s="36"/>
      <c r="D52" s="45" t="s">
        <v>8</v>
      </c>
      <c r="E52" s="36"/>
      <c r="F52" s="36"/>
      <c r="G52" s="36">
        <v>19</v>
      </c>
      <c r="H52" s="36"/>
      <c r="I52" s="36"/>
      <c r="J52" s="36"/>
      <c r="K52" s="36"/>
      <c r="L52" s="36"/>
      <c r="M52" s="36"/>
      <c r="N52" s="36"/>
      <c r="O52" s="20">
        <f>SUM(E52:N52)</f>
        <v>19</v>
      </c>
      <c r="P52" s="58">
        <f>COUNT(E52:N52)</f>
        <v>1</v>
      </c>
      <c r="Q52" s="20">
        <f>IF(P52&lt;6,0,+SMALL((E52:N52),1))</f>
        <v>0</v>
      </c>
      <c r="R52" s="20">
        <f>IF(P52&lt;7,0,+SMALL((E52:N52),2))</f>
        <v>0</v>
      </c>
      <c r="S52" s="20">
        <f>IF(P52&lt;8,0,+SMALL((E52:N52),3))</f>
        <v>0</v>
      </c>
      <c r="T52" s="20">
        <f>IF(P52&lt;9,0,+SMALL((E52:N52),4))</f>
        <v>0</v>
      </c>
      <c r="U52" s="20">
        <f>O52-Q52-R52-S52-T52</f>
        <v>19</v>
      </c>
      <c r="V52" s="7">
        <f>RANK(U52,$U$6:$U$68,0)</f>
        <v>46</v>
      </c>
    </row>
    <row r="53" spans="1:22" s="11" customFormat="1">
      <c r="A53" s="3"/>
      <c r="B53" s="129" t="s">
        <v>136</v>
      </c>
      <c r="C53" s="36"/>
      <c r="D53" s="76" t="s">
        <v>16</v>
      </c>
      <c r="E53" s="36"/>
      <c r="F53" s="36">
        <v>7</v>
      </c>
      <c r="G53" s="36"/>
      <c r="H53" s="36"/>
      <c r="I53" s="36"/>
      <c r="J53" s="36"/>
      <c r="K53" s="36"/>
      <c r="L53" s="36"/>
      <c r="M53" s="36">
        <v>9</v>
      </c>
      <c r="N53" s="36"/>
      <c r="O53" s="20">
        <f>SUM(E53:N53)</f>
        <v>16</v>
      </c>
      <c r="P53" s="58">
        <f>COUNT(E53:N53)</f>
        <v>2</v>
      </c>
      <c r="Q53" s="20">
        <f>IF(P53&lt;6,0,+SMALL((E53:N53),1))</f>
        <v>0</v>
      </c>
      <c r="R53" s="20">
        <f>IF(P53&lt;7,0,+SMALL((E53:N53),2))</f>
        <v>0</v>
      </c>
      <c r="S53" s="20">
        <f>IF(P53&lt;8,0,+SMALL((E53:N53),3))</f>
        <v>0</v>
      </c>
      <c r="T53" s="20">
        <f>IF(P53&lt;9,0,+SMALL((E53:N53),4))</f>
        <v>0</v>
      </c>
      <c r="U53" s="20">
        <f>O53-Q53-R53-S53-T53</f>
        <v>16</v>
      </c>
      <c r="V53" s="7">
        <f>RANK(U53,$U$6:$U$68,0)</f>
        <v>48</v>
      </c>
    </row>
    <row r="54" spans="1:22" s="11" customFormat="1">
      <c r="B54" s="129" t="s">
        <v>47</v>
      </c>
      <c r="C54" s="36"/>
      <c r="D54" s="46" t="s">
        <v>22</v>
      </c>
      <c r="E54" s="36">
        <v>9</v>
      </c>
      <c r="F54" s="36"/>
      <c r="G54" s="36">
        <v>7</v>
      </c>
      <c r="H54" s="36"/>
      <c r="I54" s="36"/>
      <c r="J54" s="36"/>
      <c r="K54" s="36"/>
      <c r="L54" s="36"/>
      <c r="M54" s="36"/>
      <c r="N54" s="36"/>
      <c r="O54" s="20">
        <f>SUM(E54:N54)</f>
        <v>16</v>
      </c>
      <c r="P54" s="58">
        <f>COUNT(E54:N54)</f>
        <v>2</v>
      </c>
      <c r="Q54" s="20">
        <f>IF(P54&lt;6,0,+SMALL((E54:N54),1))</f>
        <v>0</v>
      </c>
      <c r="R54" s="20">
        <f>IF(P54&lt;7,0,+SMALL((E54:N54),2))</f>
        <v>0</v>
      </c>
      <c r="S54" s="20">
        <f>IF(P54&lt;8,0,+SMALL((E54:N54),3))</f>
        <v>0</v>
      </c>
      <c r="T54" s="20">
        <f>IF(P54&lt;9,0,+SMALL((E54:N54),4))</f>
        <v>0</v>
      </c>
      <c r="U54" s="20">
        <f>O54-Q54-R54-S54-T54</f>
        <v>16</v>
      </c>
      <c r="V54" s="7">
        <f>RANK(U54,$U$6:$U$68,0)</f>
        <v>48</v>
      </c>
    </row>
    <row r="55" spans="1:22">
      <c r="A55" s="11"/>
      <c r="B55" s="129" t="s">
        <v>325</v>
      </c>
      <c r="C55" s="36"/>
      <c r="D55" s="131" t="s">
        <v>236</v>
      </c>
      <c r="E55" s="36">
        <v>0</v>
      </c>
      <c r="F55" s="36">
        <v>0</v>
      </c>
      <c r="G55" s="36">
        <v>0</v>
      </c>
      <c r="H55" s="36"/>
      <c r="I55" s="36"/>
      <c r="J55" s="36">
        <v>5</v>
      </c>
      <c r="K55" s="36"/>
      <c r="L55" s="36">
        <v>10</v>
      </c>
      <c r="M55" s="36"/>
      <c r="N55" s="36"/>
      <c r="O55" s="20">
        <f>SUM(E55:N55)</f>
        <v>15</v>
      </c>
      <c r="P55" s="58">
        <f>COUNT(E55:N55)</f>
        <v>5</v>
      </c>
      <c r="Q55" s="20">
        <f>IF(P55&lt;6,0,+SMALL((E55:N55),1))</f>
        <v>0</v>
      </c>
      <c r="R55" s="20">
        <f>IF(P55&lt;7,0,+SMALL((E55:N55),2))</f>
        <v>0</v>
      </c>
      <c r="S55" s="20">
        <f>IF(P55&lt;8,0,+SMALL((E55:N55),3))</f>
        <v>0</v>
      </c>
      <c r="T55" s="20">
        <f>IF(P55&lt;9,0,+SMALL((E55:N55),4))</f>
        <v>0</v>
      </c>
      <c r="U55" s="20">
        <f>O55-Q55-R55-S55-T55</f>
        <v>15</v>
      </c>
      <c r="V55" s="7">
        <f>RANK(U55,$U$6:$U$68,0)</f>
        <v>50</v>
      </c>
    </row>
    <row r="56" spans="1:22">
      <c r="A56" s="11"/>
      <c r="B56" s="129" t="s">
        <v>286</v>
      </c>
      <c r="C56" s="49"/>
      <c r="D56" s="55" t="s">
        <v>50</v>
      </c>
      <c r="E56" s="36"/>
      <c r="F56" s="36">
        <v>14</v>
      </c>
      <c r="G56" s="36"/>
      <c r="H56" s="36"/>
      <c r="I56" s="36"/>
      <c r="J56" s="36"/>
      <c r="K56" s="36"/>
      <c r="L56" s="36"/>
      <c r="M56" s="36"/>
      <c r="N56" s="36"/>
      <c r="O56" s="20">
        <f>SUM(E56:N56)</f>
        <v>14</v>
      </c>
      <c r="P56" s="58">
        <f>COUNT(E56:N56)</f>
        <v>1</v>
      </c>
      <c r="Q56" s="20">
        <f>IF(P56&lt;6,0,+SMALL((E56:N56),1))</f>
        <v>0</v>
      </c>
      <c r="R56" s="20">
        <f>IF(P56&lt;7,0,+SMALL((E56:N56),2))</f>
        <v>0</v>
      </c>
      <c r="S56" s="20">
        <f>IF(P56&lt;8,0,+SMALL((E56:N56),3))</f>
        <v>0</v>
      </c>
      <c r="T56" s="20">
        <f>IF(P56&lt;9,0,+SMALL((E56:N56),4))</f>
        <v>0</v>
      </c>
      <c r="U56" s="20">
        <f>O56-Q56-R56-S56-T56</f>
        <v>14</v>
      </c>
      <c r="V56" s="7">
        <f>RANK(U56,$U$6:$U$68,0)</f>
        <v>51</v>
      </c>
    </row>
    <row r="57" spans="1:22" s="11" customFormat="1">
      <c r="B57" s="129" t="s">
        <v>259</v>
      </c>
      <c r="C57" s="36"/>
      <c r="D57" s="45" t="s">
        <v>8</v>
      </c>
      <c r="E57" s="36">
        <v>9</v>
      </c>
      <c r="F57" s="36"/>
      <c r="G57" s="36">
        <v>5</v>
      </c>
      <c r="H57" s="36"/>
      <c r="I57" s="36"/>
      <c r="J57" s="36"/>
      <c r="K57" s="36"/>
      <c r="L57" s="36"/>
      <c r="M57" s="36"/>
      <c r="N57" s="36"/>
      <c r="O57" s="20">
        <f>SUM(E57:N57)</f>
        <v>14</v>
      </c>
      <c r="P57" s="58">
        <f>COUNT(E57:N57)</f>
        <v>2</v>
      </c>
      <c r="Q57" s="20">
        <f>IF(P57&lt;6,0,+SMALL((E57:N57),1))</f>
        <v>0</v>
      </c>
      <c r="R57" s="20">
        <f>IF(P57&lt;7,0,+SMALL((E57:N57),2))</f>
        <v>0</v>
      </c>
      <c r="S57" s="20">
        <f>IF(P57&lt;8,0,+SMALL((E57:N57),3))</f>
        <v>0</v>
      </c>
      <c r="T57" s="20">
        <f>IF(P57&lt;9,0,+SMALL((E57:N57),4))</f>
        <v>0</v>
      </c>
      <c r="U57" s="20">
        <f>O57-Q57-R57-S57-T57</f>
        <v>14</v>
      </c>
      <c r="V57" s="7">
        <f>RANK(U57,$U$6:$U$68,0)</f>
        <v>51</v>
      </c>
    </row>
    <row r="58" spans="1:22" s="11" customFormat="1">
      <c r="B58" s="129" t="s">
        <v>317</v>
      </c>
      <c r="C58" s="36"/>
      <c r="D58" s="86" t="s">
        <v>181</v>
      </c>
      <c r="E58" s="36"/>
      <c r="F58" s="36"/>
      <c r="G58" s="36"/>
      <c r="H58" s="36">
        <v>13</v>
      </c>
      <c r="I58" s="36"/>
      <c r="J58" s="36"/>
      <c r="K58" s="36"/>
      <c r="L58" s="36"/>
      <c r="M58" s="36"/>
      <c r="N58" s="36"/>
      <c r="O58" s="20">
        <f>SUM(E58:N58)</f>
        <v>13</v>
      </c>
      <c r="P58" s="58">
        <f>COUNT(E58:N58)</f>
        <v>1</v>
      </c>
      <c r="Q58" s="20">
        <f>IF(P58&lt;6,0,+SMALL((E58:N58),1))</f>
        <v>0</v>
      </c>
      <c r="R58" s="20">
        <f>IF(P58&lt;7,0,+SMALL((E58:N58),2))</f>
        <v>0</v>
      </c>
      <c r="S58" s="20">
        <f>IF(P58&lt;8,0,+SMALL((E58:N58),3))</f>
        <v>0</v>
      </c>
      <c r="T58" s="20">
        <f>IF(P58&lt;9,0,+SMALL((E58:N58),4))</f>
        <v>0</v>
      </c>
      <c r="U58" s="20">
        <f>O58-Q58-R58-S58-T58</f>
        <v>13</v>
      </c>
      <c r="V58" s="7">
        <f>RANK(U58,$U$6:$U$68,0)</f>
        <v>53</v>
      </c>
    </row>
    <row r="59" spans="1:22" s="11" customFormat="1">
      <c r="B59" s="129" t="s">
        <v>39</v>
      </c>
      <c r="C59" s="36"/>
      <c r="D59" s="76" t="s">
        <v>16</v>
      </c>
      <c r="E59" s="36"/>
      <c r="F59" s="36">
        <v>13</v>
      </c>
      <c r="G59" s="36"/>
      <c r="H59" s="36"/>
      <c r="I59" s="36"/>
      <c r="J59" s="36"/>
      <c r="K59" s="36"/>
      <c r="L59" s="36"/>
      <c r="M59" s="36"/>
      <c r="N59" s="36"/>
      <c r="O59" s="20">
        <f>SUM(E59:N59)</f>
        <v>13</v>
      </c>
      <c r="P59" s="58">
        <f>COUNT(E59:N59)</f>
        <v>1</v>
      </c>
      <c r="Q59" s="20">
        <f>IF(P59&lt;6,0,+SMALL((E59:N59),1))</f>
        <v>0</v>
      </c>
      <c r="R59" s="20">
        <f>IF(P59&lt;7,0,+SMALL((E59:N59),2))</f>
        <v>0</v>
      </c>
      <c r="S59" s="20">
        <f>IF(P59&lt;8,0,+SMALL((E59:N59),3))</f>
        <v>0</v>
      </c>
      <c r="T59" s="20">
        <f>IF(P59&lt;9,0,+SMALL((E59:N59),4))</f>
        <v>0</v>
      </c>
      <c r="U59" s="20">
        <f>O59-Q59-R59-S59-T59</f>
        <v>13</v>
      </c>
      <c r="V59" s="7">
        <f>RANK(U59,$U$6:$U$68,0)</f>
        <v>53</v>
      </c>
    </row>
    <row r="60" spans="1:22" s="11" customFormat="1">
      <c r="B60" s="129" t="s">
        <v>131</v>
      </c>
      <c r="C60" s="49"/>
      <c r="D60" s="75" t="s">
        <v>109</v>
      </c>
      <c r="E60" s="36">
        <v>6</v>
      </c>
      <c r="F60" s="36">
        <v>4</v>
      </c>
      <c r="G60" s="36"/>
      <c r="H60" s="36"/>
      <c r="I60" s="36"/>
      <c r="J60" s="36"/>
      <c r="K60" s="36"/>
      <c r="L60" s="36"/>
      <c r="M60" s="36"/>
      <c r="N60" s="36"/>
      <c r="O60" s="20">
        <f>SUM(E60:N60)</f>
        <v>10</v>
      </c>
      <c r="P60" s="58">
        <f>COUNT(E60:N60)</f>
        <v>2</v>
      </c>
      <c r="Q60" s="20">
        <f>IF(P60&lt;6,0,+SMALL((E60:N60),1))</f>
        <v>0</v>
      </c>
      <c r="R60" s="20">
        <f>IF(P60&lt;7,0,+SMALL((E60:N60),2))</f>
        <v>0</v>
      </c>
      <c r="S60" s="20">
        <f>IF(P60&lt;8,0,+SMALL((E60:N60),3))</f>
        <v>0</v>
      </c>
      <c r="T60" s="20">
        <f>IF(P60&lt;9,0,+SMALL((E60:N60),4))</f>
        <v>0</v>
      </c>
      <c r="U60" s="20">
        <f>O60-Q60-R60-S60-T60</f>
        <v>10</v>
      </c>
      <c r="V60" s="7">
        <f>RANK(U60,$U$6:$U$68,0)</f>
        <v>55</v>
      </c>
    </row>
    <row r="61" spans="1:22" s="11" customFormat="1">
      <c r="A61" s="3"/>
      <c r="B61" s="129" t="s">
        <v>244</v>
      </c>
      <c r="C61" s="49"/>
      <c r="D61" s="79" t="s">
        <v>11</v>
      </c>
      <c r="E61" s="36">
        <v>4</v>
      </c>
      <c r="F61" s="36"/>
      <c r="G61" s="36"/>
      <c r="H61" s="36">
        <v>6</v>
      </c>
      <c r="I61" s="36"/>
      <c r="J61" s="36"/>
      <c r="K61" s="36"/>
      <c r="L61" s="36"/>
      <c r="M61" s="36"/>
      <c r="N61" s="36"/>
      <c r="O61" s="20">
        <f>SUM(E61:N61)</f>
        <v>10</v>
      </c>
      <c r="P61" s="58">
        <f>COUNT(E61:N61)</f>
        <v>2</v>
      </c>
      <c r="Q61" s="20">
        <f>IF(P61&lt;6,0,+SMALL((E61:N61),1))</f>
        <v>0</v>
      </c>
      <c r="R61" s="20">
        <f>IF(P61&lt;7,0,+SMALL((E61:N61),2))</f>
        <v>0</v>
      </c>
      <c r="S61" s="20">
        <f>IF(P61&lt;8,0,+SMALL((E61:N61),3))</f>
        <v>0</v>
      </c>
      <c r="T61" s="20">
        <f>IF(P61&lt;9,0,+SMALL((E61:N61),4))</f>
        <v>0</v>
      </c>
      <c r="U61" s="20">
        <f>O61-Q61-R61-S61-T61</f>
        <v>10</v>
      </c>
      <c r="V61" s="7">
        <f>RANK(U61,$U$6:$U$68,0)</f>
        <v>55</v>
      </c>
    </row>
    <row r="62" spans="1:22" s="11" customFormat="1">
      <c r="A62" s="3"/>
      <c r="B62" s="129" t="s">
        <v>238</v>
      </c>
      <c r="C62" s="130"/>
      <c r="D62" s="76" t="s">
        <v>16</v>
      </c>
      <c r="E62" s="36">
        <v>9</v>
      </c>
      <c r="F62" s="36"/>
      <c r="G62" s="36"/>
      <c r="H62" s="36"/>
      <c r="I62" s="36"/>
      <c r="J62" s="36"/>
      <c r="K62" s="36"/>
      <c r="L62" s="36"/>
      <c r="M62" s="36"/>
      <c r="N62" s="36"/>
      <c r="O62" s="20">
        <f>SUM(E62:N62)</f>
        <v>9</v>
      </c>
      <c r="P62" s="58">
        <f>COUNT(E62:N62)</f>
        <v>1</v>
      </c>
      <c r="Q62" s="20">
        <f>IF(P62&lt;6,0,+SMALL((E62:N62),1))</f>
        <v>0</v>
      </c>
      <c r="R62" s="20">
        <f>IF(P62&lt;7,0,+SMALL((E62:N62),2))</f>
        <v>0</v>
      </c>
      <c r="S62" s="20">
        <f>IF(P62&lt;8,0,+SMALL((E62:N62),3))</f>
        <v>0</v>
      </c>
      <c r="T62" s="20">
        <f>IF(P62&lt;9,0,+SMALL((E62:N62),4))</f>
        <v>0</v>
      </c>
      <c r="U62" s="20">
        <f>O62-Q62-R62-S62-T62</f>
        <v>9</v>
      </c>
      <c r="V62" s="7">
        <f>RANK(U62,$U$6:$U$68,0)</f>
        <v>57</v>
      </c>
    </row>
    <row r="63" spans="1:22" s="11" customFormat="1">
      <c r="A63" s="3"/>
      <c r="B63" s="129" t="s">
        <v>304</v>
      </c>
      <c r="C63" s="36"/>
      <c r="D63" s="45" t="s">
        <v>8</v>
      </c>
      <c r="E63" s="36"/>
      <c r="F63" s="36"/>
      <c r="G63" s="36">
        <v>9</v>
      </c>
      <c r="H63" s="36"/>
      <c r="I63" s="36"/>
      <c r="J63" s="36"/>
      <c r="K63" s="36"/>
      <c r="L63" s="36"/>
      <c r="M63" s="36"/>
      <c r="N63" s="36"/>
      <c r="O63" s="20">
        <f>SUM(E63:N63)</f>
        <v>9</v>
      </c>
      <c r="P63" s="58">
        <f>COUNT(E63:N63)</f>
        <v>1</v>
      </c>
      <c r="Q63" s="20">
        <f>IF(P63&lt;6,0,+SMALL((E63:N63),1))</f>
        <v>0</v>
      </c>
      <c r="R63" s="20">
        <f>IF(P63&lt;7,0,+SMALL((E63:N63),2))</f>
        <v>0</v>
      </c>
      <c r="S63" s="20">
        <f>IF(P63&lt;8,0,+SMALL((E63:N63),3))</f>
        <v>0</v>
      </c>
      <c r="T63" s="20">
        <f>IF(P63&lt;9,0,+SMALL((E63:N63),4))</f>
        <v>0</v>
      </c>
      <c r="U63" s="20">
        <f>O63-Q63-R63-S63-T63</f>
        <v>9</v>
      </c>
      <c r="V63" s="7">
        <f>RANK(U63,$U$6:$U$68,0)</f>
        <v>57</v>
      </c>
    </row>
    <row r="64" spans="1:22" s="11" customFormat="1">
      <c r="A64" s="3"/>
      <c r="B64" s="129" t="s">
        <v>331</v>
      </c>
      <c r="C64" s="36"/>
      <c r="D64" s="131" t="s">
        <v>236</v>
      </c>
      <c r="E64" s="36"/>
      <c r="F64" s="36">
        <v>5</v>
      </c>
      <c r="G64" s="36"/>
      <c r="H64" s="36"/>
      <c r="I64" s="36"/>
      <c r="J64" s="36">
        <v>4</v>
      </c>
      <c r="K64" s="36"/>
      <c r="L64" s="36"/>
      <c r="M64" s="36"/>
      <c r="N64" s="36"/>
      <c r="O64" s="20">
        <f>SUM(E64:N64)</f>
        <v>9</v>
      </c>
      <c r="P64" s="58">
        <f>COUNT(E64:N64)</f>
        <v>2</v>
      </c>
      <c r="Q64" s="20">
        <f>IF(P64&lt;6,0,+SMALL((E64:N64),1))</f>
        <v>0</v>
      </c>
      <c r="R64" s="20">
        <f>IF(P64&lt;7,0,+SMALL((E64:N64),2))</f>
        <v>0</v>
      </c>
      <c r="S64" s="20">
        <f>IF(P64&lt;8,0,+SMALL((E64:N64),3))</f>
        <v>0</v>
      </c>
      <c r="T64" s="20">
        <f>IF(P64&lt;9,0,+SMALL((E64:N64),4))</f>
        <v>0</v>
      </c>
      <c r="U64" s="20">
        <f>O64-Q64-R64-S64-T64</f>
        <v>9</v>
      </c>
      <c r="V64" s="7">
        <f>RANK(U64,$U$6:$U$68,0)</f>
        <v>57</v>
      </c>
    </row>
    <row r="65" spans="1:22" s="11" customFormat="1">
      <c r="B65" s="129" t="s">
        <v>306</v>
      </c>
      <c r="C65" s="36"/>
      <c r="D65" s="45" t="s">
        <v>8</v>
      </c>
      <c r="E65" s="36"/>
      <c r="F65" s="36"/>
      <c r="G65" s="36">
        <v>2</v>
      </c>
      <c r="H65" s="36"/>
      <c r="I65" s="36"/>
      <c r="J65" s="36"/>
      <c r="K65" s="36">
        <v>3</v>
      </c>
      <c r="L65" s="36">
        <v>3</v>
      </c>
      <c r="M65" s="36"/>
      <c r="N65" s="36"/>
      <c r="O65" s="20">
        <f>SUM(E65:N65)</f>
        <v>8</v>
      </c>
      <c r="P65" s="58">
        <f>COUNT(E65:N65)</f>
        <v>3</v>
      </c>
      <c r="Q65" s="20">
        <f>IF(P65&lt;6,0,+SMALL((E65:N65),1))</f>
        <v>0</v>
      </c>
      <c r="R65" s="20">
        <f>IF(P65&lt;7,0,+SMALL((E65:N65),2))</f>
        <v>0</v>
      </c>
      <c r="S65" s="20">
        <f>IF(P65&lt;8,0,+SMALL((E65:N65),3))</f>
        <v>0</v>
      </c>
      <c r="T65" s="20">
        <f>IF(P65&lt;9,0,+SMALL((E65:N65),4))</f>
        <v>0</v>
      </c>
      <c r="U65" s="20">
        <f>O65-Q65-R65-S65-T65</f>
        <v>8</v>
      </c>
      <c r="V65" s="7">
        <f>RANK(U65,$U$6:$U$68,0)</f>
        <v>60</v>
      </c>
    </row>
    <row r="66" spans="1:22" s="11" customFormat="1">
      <c r="A66" s="3"/>
      <c r="B66" s="129" t="s">
        <v>240</v>
      </c>
      <c r="C66" s="36"/>
      <c r="D66" s="119" t="s">
        <v>192</v>
      </c>
      <c r="E66" s="36">
        <v>7</v>
      </c>
      <c r="F66" s="36"/>
      <c r="G66" s="36"/>
      <c r="H66" s="36"/>
      <c r="I66" s="36"/>
      <c r="J66" s="36"/>
      <c r="K66" s="36"/>
      <c r="L66" s="36"/>
      <c r="M66" s="36"/>
      <c r="N66" s="36"/>
      <c r="O66" s="20">
        <f>SUM(E66:N66)</f>
        <v>7</v>
      </c>
      <c r="P66" s="58">
        <f>COUNT(E66:N66)</f>
        <v>1</v>
      </c>
      <c r="Q66" s="20">
        <f>IF(P66&lt;6,0,+SMALL((E66:N66),1))</f>
        <v>0</v>
      </c>
      <c r="R66" s="20">
        <f>IF(P66&lt;7,0,+SMALL((E66:N66),2))</f>
        <v>0</v>
      </c>
      <c r="S66" s="20">
        <f>IF(P66&lt;8,0,+SMALL((E66:N66),3))</f>
        <v>0</v>
      </c>
      <c r="T66" s="20">
        <f>IF(P66&lt;9,0,+SMALL((E66:N66),4))</f>
        <v>0</v>
      </c>
      <c r="U66" s="20">
        <f>O66-Q66-R66-S66-T66</f>
        <v>7</v>
      </c>
      <c r="V66" s="7">
        <f>RANK(U66,$U$6:$U$68,0)</f>
        <v>61</v>
      </c>
    </row>
    <row r="67" spans="1:22" s="11" customFormat="1">
      <c r="A67" s="3"/>
      <c r="B67" s="129" t="s">
        <v>305</v>
      </c>
      <c r="C67" s="36"/>
      <c r="D67" s="45" t="s">
        <v>8</v>
      </c>
      <c r="E67" s="36"/>
      <c r="F67" s="36"/>
      <c r="G67" s="36">
        <v>5</v>
      </c>
      <c r="H67" s="36"/>
      <c r="I67" s="36"/>
      <c r="J67" s="36"/>
      <c r="K67" s="36"/>
      <c r="L67" s="36"/>
      <c r="M67" s="36"/>
      <c r="N67" s="36"/>
      <c r="O67" s="20">
        <f>SUM(E67:N67)</f>
        <v>5</v>
      </c>
      <c r="P67" s="58">
        <f>COUNT(E67:N67)</f>
        <v>1</v>
      </c>
      <c r="Q67" s="20">
        <f>IF(P67&lt;6,0,+SMALL((E67:N67),1))</f>
        <v>0</v>
      </c>
      <c r="R67" s="20">
        <f>IF(P67&lt;7,0,+SMALL((E67:N67),2))</f>
        <v>0</v>
      </c>
      <c r="S67" s="20">
        <f>IF(P67&lt;8,0,+SMALL((E67:N67),3))</f>
        <v>0</v>
      </c>
      <c r="T67" s="20">
        <f>IF(P67&lt;9,0,+SMALL((E67:N67),4))</f>
        <v>0</v>
      </c>
      <c r="U67" s="20">
        <f>O67-Q67-R67-S67-T67</f>
        <v>5</v>
      </c>
      <c r="V67" s="7">
        <f>RANK(U67,$U$6:$U$68,0)</f>
        <v>62</v>
      </c>
    </row>
    <row r="68" spans="1:22" s="11" customFormat="1">
      <c r="A68" s="3"/>
      <c r="B68" s="129" t="s">
        <v>149</v>
      </c>
      <c r="C68" s="36"/>
      <c r="D68" s="71" t="s">
        <v>107</v>
      </c>
      <c r="E68" s="36">
        <v>0</v>
      </c>
      <c r="F68" s="36">
        <v>0</v>
      </c>
      <c r="G68" s="36">
        <v>0</v>
      </c>
      <c r="H68" s="36"/>
      <c r="I68" s="36"/>
      <c r="J68" s="36"/>
      <c r="K68" s="36"/>
      <c r="L68" s="36"/>
      <c r="M68" s="36"/>
      <c r="N68" s="36"/>
      <c r="O68" s="20">
        <f>SUM(E68:N68)</f>
        <v>0</v>
      </c>
      <c r="P68" s="58">
        <f>COUNT(E68:N68)</f>
        <v>3</v>
      </c>
      <c r="Q68" s="20">
        <f>IF(P68&lt;6,0,+SMALL((E68:N68),1))</f>
        <v>0</v>
      </c>
      <c r="R68" s="20">
        <f>IF(P68&lt;7,0,+SMALL((E68:N68),2))</f>
        <v>0</v>
      </c>
      <c r="S68" s="20">
        <f>IF(P68&lt;8,0,+SMALL((E68:N68),3))</f>
        <v>0</v>
      </c>
      <c r="T68" s="20">
        <f>IF(P68&lt;9,0,+SMALL((E68:N68),4))</f>
        <v>0</v>
      </c>
      <c r="U68" s="20">
        <f>O68-Q68-R68-S68-T68</f>
        <v>0</v>
      </c>
      <c r="V68" s="7">
        <f>RANK(U68,$U$6:$U$68,0)</f>
        <v>63</v>
      </c>
    </row>
    <row r="69" spans="1:22">
      <c r="B69" s="13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</row>
    <row r="70" spans="1:22">
      <c r="B70" s="6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24"/>
    </row>
    <row r="72" spans="1:22">
      <c r="B72" s="228"/>
      <c r="C72" s="228"/>
      <c r="D72" s="228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</row>
    <row r="74" spans="1:22">
      <c r="V74" s="25"/>
    </row>
  </sheetData>
  <sortState ref="B6:V68">
    <sortCondition ref="V6:V68"/>
  </sortState>
  <mergeCells count="24">
    <mergeCell ref="V4:V5"/>
    <mergeCell ref="L4:L5"/>
    <mergeCell ref="M4:M5"/>
    <mergeCell ref="N4:N5"/>
    <mergeCell ref="O4:O5"/>
    <mergeCell ref="P4:P5"/>
    <mergeCell ref="Q4:Q5"/>
    <mergeCell ref="T4:T5"/>
    <mergeCell ref="U2:V2"/>
    <mergeCell ref="K4:K5"/>
    <mergeCell ref="B2:C2"/>
    <mergeCell ref="B72:D72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R4:R5"/>
    <mergeCell ref="S4:S5"/>
    <mergeCell ref="U4:U5"/>
  </mergeCells>
  <conditionalFormatting sqref="V6:V68">
    <cfRule type="cellIs" dxfId="19" priority="33" operator="equal">
      <formula>3</formula>
    </cfRule>
    <cfRule type="cellIs" dxfId="18" priority="34" operator="equal">
      <formula>2</formula>
    </cfRule>
    <cfRule type="cellIs" dxfId="17" priority="35" operator="equal">
      <formula>1</formula>
    </cfRule>
    <cfRule type="cellIs" dxfId="16" priority="36" operator="between">
      <formula>1</formula>
      <formula>3</formula>
    </cfRule>
  </conditionalFormatting>
  <pageMargins left="0" right="0" top="0" bottom="0" header="0" footer="0"/>
  <pageSetup paperSize="9" scale="90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P7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X7" sqref="X7"/>
    </sheetView>
  </sheetViews>
  <sheetFormatPr baseColWidth="10" defaultRowHeight="14.4"/>
  <cols>
    <col min="1" max="1" width="3.44140625" style="3" customWidth="1"/>
    <col min="2" max="2" width="23.5546875" style="135" customWidth="1"/>
    <col min="3" max="3" width="5.33203125" style="4" customWidth="1"/>
    <col min="4" max="4" width="16" style="3" customWidth="1"/>
    <col min="5" max="5" width="5.88671875" style="4" customWidth="1"/>
    <col min="6" max="6" width="5.88671875" style="3" customWidth="1"/>
    <col min="7" max="14" width="5.88671875" style="4" customWidth="1"/>
    <col min="15" max="15" width="5" style="4" customWidth="1"/>
    <col min="16" max="20" width="4.44140625" style="3" customWidth="1"/>
    <col min="21" max="21" width="15.109375" style="3" customWidth="1"/>
    <col min="22" max="22" width="4.44140625" style="10" customWidth="1"/>
    <col min="23" max="23" width="4.44140625" style="11" customWidth="1"/>
  </cols>
  <sheetData>
    <row r="1" spans="1:42" s="11" customFormat="1" ht="15" thickBot="1">
      <c r="A1" s="3"/>
      <c r="B1" s="135"/>
      <c r="C1" s="4"/>
      <c r="D1" s="3"/>
      <c r="E1" s="10"/>
      <c r="F1" s="10"/>
      <c r="G1" s="10"/>
      <c r="H1" s="14"/>
      <c r="I1" s="80"/>
      <c r="J1" s="81"/>
      <c r="K1" s="80"/>
      <c r="L1" s="81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42" s="11" customFormat="1" ht="22.5" customHeight="1" thickBot="1">
      <c r="A2" s="3"/>
      <c r="B2" s="261" t="s">
        <v>214</v>
      </c>
      <c r="C2" s="267"/>
      <c r="D2" s="126">
        <v>2023</v>
      </c>
      <c r="E2" s="10"/>
      <c r="F2" s="10"/>
      <c r="G2" s="10"/>
      <c r="H2" s="10"/>
      <c r="I2" s="10"/>
      <c r="J2" s="10"/>
      <c r="K2" s="12"/>
      <c r="L2" s="12"/>
      <c r="M2" s="12"/>
      <c r="N2" s="12"/>
      <c r="O2" s="12"/>
      <c r="P2" s="12"/>
      <c r="Q2" s="10"/>
      <c r="R2" s="10"/>
      <c r="S2" s="10"/>
      <c r="T2" s="10"/>
      <c r="U2" s="261" t="s">
        <v>60</v>
      </c>
      <c r="V2" s="267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P2" s="16"/>
    </row>
    <row r="3" spans="1:42" s="11" customFormat="1" ht="15" thickBot="1">
      <c r="A3" s="3"/>
      <c r="B3" s="135"/>
      <c r="C3" s="4"/>
      <c r="D3" s="3"/>
      <c r="E3" s="10"/>
      <c r="F3" s="10"/>
      <c r="G3" s="10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0"/>
    </row>
    <row r="4" spans="1:42" s="11" customFormat="1" ht="32.25" customHeight="1">
      <c r="B4" s="229" t="s">
        <v>63</v>
      </c>
      <c r="C4" s="231" t="s">
        <v>1</v>
      </c>
      <c r="D4" s="233" t="s">
        <v>0</v>
      </c>
      <c r="E4" s="237" t="s">
        <v>88</v>
      </c>
      <c r="F4" s="239" t="s">
        <v>90</v>
      </c>
      <c r="G4" s="241" t="s">
        <v>87</v>
      </c>
      <c r="H4" s="243" t="s">
        <v>117</v>
      </c>
      <c r="I4" s="245" t="s">
        <v>118</v>
      </c>
      <c r="J4" s="251" t="s">
        <v>92</v>
      </c>
      <c r="K4" s="247" t="s">
        <v>91</v>
      </c>
      <c r="L4" s="249" t="s">
        <v>205</v>
      </c>
      <c r="M4" s="257" t="s">
        <v>228</v>
      </c>
      <c r="N4" s="259"/>
      <c r="O4" s="233">
        <v>19</v>
      </c>
      <c r="P4" s="235" t="s">
        <v>51</v>
      </c>
      <c r="Q4" s="253" t="s">
        <v>62</v>
      </c>
      <c r="R4" s="253" t="s">
        <v>61</v>
      </c>
      <c r="S4" s="253" t="s">
        <v>208</v>
      </c>
      <c r="T4" s="253" t="s">
        <v>209</v>
      </c>
      <c r="U4" s="189" t="s">
        <v>210</v>
      </c>
      <c r="V4" s="255" t="s">
        <v>49</v>
      </c>
    </row>
    <row r="5" spans="1:42" s="11" customFormat="1" ht="58.5" customHeight="1" thickBot="1">
      <c r="B5" s="230"/>
      <c r="C5" s="232"/>
      <c r="D5" s="234"/>
      <c r="E5" s="238"/>
      <c r="F5" s="240"/>
      <c r="G5" s="242"/>
      <c r="H5" s="244"/>
      <c r="I5" s="246"/>
      <c r="J5" s="252"/>
      <c r="K5" s="248"/>
      <c r="L5" s="250"/>
      <c r="M5" s="258"/>
      <c r="N5" s="260"/>
      <c r="O5" s="234"/>
      <c r="P5" s="236"/>
      <c r="Q5" s="254"/>
      <c r="R5" s="254"/>
      <c r="S5" s="254"/>
      <c r="T5" s="254"/>
      <c r="U5" s="190"/>
      <c r="V5" s="256"/>
    </row>
    <row r="6" spans="1:42">
      <c r="B6" s="132" t="s">
        <v>19</v>
      </c>
      <c r="C6" s="58"/>
      <c r="D6" s="315" t="s">
        <v>11</v>
      </c>
      <c r="E6" s="7">
        <v>40</v>
      </c>
      <c r="F6" s="7">
        <v>37</v>
      </c>
      <c r="G6" s="7">
        <v>34</v>
      </c>
      <c r="H6" s="7">
        <v>30</v>
      </c>
      <c r="I6" s="7">
        <v>44</v>
      </c>
      <c r="J6" s="7">
        <v>31</v>
      </c>
      <c r="K6" s="7">
        <v>34</v>
      </c>
      <c r="L6" s="7">
        <v>41</v>
      </c>
      <c r="M6" s="7">
        <v>23</v>
      </c>
      <c r="N6" s="7"/>
      <c r="O6" s="20">
        <f>SUM(E6:N6)</f>
        <v>314</v>
      </c>
      <c r="P6" s="58">
        <f>COUNT(E6:N6)</f>
        <v>9</v>
      </c>
      <c r="Q6" s="20">
        <f>IF(P6&lt;6,0,+SMALL((E6:N6),1))</f>
        <v>23</v>
      </c>
      <c r="R6" s="20">
        <f>IF(P6&lt;7,0,+SMALL((E6:N6),2))</f>
        <v>30</v>
      </c>
      <c r="S6" s="20">
        <f>IF(P6&lt;8,0,+SMALL((E6:N6),3))</f>
        <v>31</v>
      </c>
      <c r="T6" s="20">
        <f>IF(P6&lt;9,0,+SMALL((E6:N6),4))</f>
        <v>34</v>
      </c>
      <c r="U6" s="20">
        <f>O6-Q6-R6-S6-T6</f>
        <v>196</v>
      </c>
      <c r="V6" s="7">
        <f>RANK(U6,$U$6:$U$68,0)</f>
        <v>1</v>
      </c>
    </row>
    <row r="7" spans="1:42" s="11" customFormat="1">
      <c r="A7" s="3"/>
      <c r="B7" s="129" t="s">
        <v>2</v>
      </c>
      <c r="C7" s="36"/>
      <c r="D7" s="44" t="s">
        <v>5</v>
      </c>
      <c r="E7" s="36">
        <v>38</v>
      </c>
      <c r="F7" s="36">
        <v>38</v>
      </c>
      <c r="G7" s="36">
        <v>29</v>
      </c>
      <c r="H7" s="36">
        <v>31</v>
      </c>
      <c r="I7" s="36">
        <v>35</v>
      </c>
      <c r="J7" s="36">
        <v>35</v>
      </c>
      <c r="K7" s="36"/>
      <c r="L7" s="36">
        <v>36</v>
      </c>
      <c r="M7" s="36">
        <v>34</v>
      </c>
      <c r="N7" s="36"/>
      <c r="O7" s="20">
        <f>SUM(E7:N7)</f>
        <v>276</v>
      </c>
      <c r="P7" s="58">
        <f>COUNT(E7:N7)</f>
        <v>8</v>
      </c>
      <c r="Q7" s="20">
        <f>IF(P7&lt;6,0,+SMALL((E7:N7),1))</f>
        <v>29</v>
      </c>
      <c r="R7" s="20">
        <f>IF(P7&lt;7,0,+SMALL((E7:N7),2))</f>
        <v>31</v>
      </c>
      <c r="S7" s="20">
        <f>IF(P7&lt;8,0,+SMALL((E7:N7),3))</f>
        <v>34</v>
      </c>
      <c r="T7" s="20">
        <f>IF(P7&lt;9,0,+SMALL((E7:N7),4))</f>
        <v>0</v>
      </c>
      <c r="U7" s="20">
        <f>O7-Q7-R7-S7-T7</f>
        <v>182</v>
      </c>
      <c r="V7" s="7">
        <f>RANK(U7,$U$6:$U$68,0)</f>
        <v>2</v>
      </c>
    </row>
    <row r="8" spans="1:42" s="11" customFormat="1">
      <c r="A8" s="3"/>
      <c r="B8" s="129" t="s">
        <v>66</v>
      </c>
      <c r="C8" s="36"/>
      <c r="D8" s="46" t="s">
        <v>22</v>
      </c>
      <c r="E8" s="36"/>
      <c r="F8" s="36">
        <v>27</v>
      </c>
      <c r="G8" s="36">
        <v>0</v>
      </c>
      <c r="H8" s="36"/>
      <c r="I8" s="36"/>
      <c r="J8" s="36">
        <v>40</v>
      </c>
      <c r="K8" s="36">
        <v>37</v>
      </c>
      <c r="L8" s="36">
        <v>37</v>
      </c>
      <c r="M8" s="36">
        <v>34</v>
      </c>
      <c r="N8" s="36"/>
      <c r="O8" s="20">
        <f>SUM(E8:N8)</f>
        <v>175</v>
      </c>
      <c r="P8" s="58">
        <f>COUNT(E8:N8)</f>
        <v>6</v>
      </c>
      <c r="Q8" s="20">
        <f>IF(P8&lt;6,0,+SMALL((E8:N8),1))</f>
        <v>0</v>
      </c>
      <c r="R8" s="20">
        <f>IF(P8&lt;7,0,+SMALL((E8:N8),2))</f>
        <v>0</v>
      </c>
      <c r="S8" s="20">
        <f>IF(P8&lt;8,0,+SMALL((E8:N8),3))</f>
        <v>0</v>
      </c>
      <c r="T8" s="20">
        <f>IF(P8&lt;9,0,+SMALL((E8:N8),4))</f>
        <v>0</v>
      </c>
      <c r="U8" s="20">
        <f>O8-Q8-R8-S8-T8</f>
        <v>175</v>
      </c>
      <c r="V8" s="7">
        <f>RANK(U8,$U$6:$U$68,0)</f>
        <v>3</v>
      </c>
    </row>
    <row r="9" spans="1:42" s="11" customFormat="1">
      <c r="A9" s="3"/>
      <c r="B9" s="129" t="s">
        <v>167</v>
      </c>
      <c r="C9" s="36"/>
      <c r="D9" s="45" t="s">
        <v>8</v>
      </c>
      <c r="E9" s="36"/>
      <c r="F9" s="36">
        <v>36</v>
      </c>
      <c r="G9" s="36">
        <v>36</v>
      </c>
      <c r="H9" s="36">
        <v>35</v>
      </c>
      <c r="I9" s="36">
        <v>34</v>
      </c>
      <c r="J9" s="36">
        <v>28</v>
      </c>
      <c r="K9" s="36">
        <v>31</v>
      </c>
      <c r="L9" s="36">
        <v>27</v>
      </c>
      <c r="M9" s="36">
        <v>25</v>
      </c>
      <c r="N9" s="36"/>
      <c r="O9" s="20">
        <f>SUM(E9:N9)</f>
        <v>252</v>
      </c>
      <c r="P9" s="58">
        <f>COUNT(E9:N9)</f>
        <v>8</v>
      </c>
      <c r="Q9" s="20">
        <f>IF(P9&lt;6,0,+SMALL((E9:N9),1))</f>
        <v>25</v>
      </c>
      <c r="R9" s="20">
        <f>IF(P9&lt;7,0,+SMALL((E9:N9),2))</f>
        <v>27</v>
      </c>
      <c r="S9" s="20">
        <f>IF(P9&lt;8,0,+SMALL((E9:N9),3))</f>
        <v>28</v>
      </c>
      <c r="T9" s="20">
        <f>IF(P9&lt;9,0,+SMALL((E9:N9),4))</f>
        <v>0</v>
      </c>
      <c r="U9" s="20">
        <f>O9-Q9-R9-S9-T9</f>
        <v>172</v>
      </c>
      <c r="V9" s="7">
        <f>RANK(U9,$U$6:$U$68,0)</f>
        <v>4</v>
      </c>
    </row>
    <row r="10" spans="1:42" s="11" customFormat="1">
      <c r="A10" s="3"/>
      <c r="B10" s="129" t="s">
        <v>23</v>
      </c>
      <c r="C10" s="36"/>
      <c r="D10" s="46" t="s">
        <v>22</v>
      </c>
      <c r="E10" s="36">
        <v>38</v>
      </c>
      <c r="F10" s="36">
        <v>33</v>
      </c>
      <c r="G10" s="36"/>
      <c r="H10" s="36">
        <v>21</v>
      </c>
      <c r="I10" s="36">
        <v>32</v>
      </c>
      <c r="J10" s="36">
        <v>27</v>
      </c>
      <c r="K10" s="36">
        <v>31</v>
      </c>
      <c r="L10" s="36">
        <v>34</v>
      </c>
      <c r="M10" s="36">
        <v>25</v>
      </c>
      <c r="N10" s="36"/>
      <c r="O10" s="20">
        <f>SUM(E10:N10)</f>
        <v>241</v>
      </c>
      <c r="P10" s="58">
        <f>COUNT(E10:N10)</f>
        <v>8</v>
      </c>
      <c r="Q10" s="20">
        <f>IF(P10&lt;6,0,+SMALL((E10:N10),1))</f>
        <v>21</v>
      </c>
      <c r="R10" s="20">
        <f>IF(P10&lt;7,0,+SMALL((E10:N10),2))</f>
        <v>25</v>
      </c>
      <c r="S10" s="20">
        <f>IF(P10&lt;8,0,+SMALL((E10:N10),3))</f>
        <v>27</v>
      </c>
      <c r="T10" s="20">
        <f>IF(P10&lt;9,0,+SMALL((E10:N10),4))</f>
        <v>0</v>
      </c>
      <c r="U10" s="20">
        <f>O10-Q10-R10-S10-T10</f>
        <v>168</v>
      </c>
      <c r="V10" s="7">
        <f>RANK(U10,$U$6:$U$68,0)</f>
        <v>5</v>
      </c>
    </row>
    <row r="11" spans="1:42" s="11" customFormat="1">
      <c r="A11" s="3"/>
      <c r="B11" s="129" t="s">
        <v>25</v>
      </c>
      <c r="C11" s="36"/>
      <c r="D11" s="47" t="s">
        <v>50</v>
      </c>
      <c r="E11" s="36">
        <v>36</v>
      </c>
      <c r="F11" s="36">
        <v>39</v>
      </c>
      <c r="G11" s="36">
        <v>23</v>
      </c>
      <c r="H11" s="36"/>
      <c r="I11" s="36">
        <v>37</v>
      </c>
      <c r="J11" s="36">
        <v>26</v>
      </c>
      <c r="K11" s="36"/>
      <c r="L11" s="36"/>
      <c r="M11" s="36">
        <v>30</v>
      </c>
      <c r="N11" s="36"/>
      <c r="O11" s="20">
        <f>SUM(E11:N11)</f>
        <v>191</v>
      </c>
      <c r="P11" s="58">
        <f>COUNT(E11:N11)</f>
        <v>6</v>
      </c>
      <c r="Q11" s="20">
        <f>IF(P11&lt;6,0,+SMALL((E11:N11),1))</f>
        <v>23</v>
      </c>
      <c r="R11" s="20">
        <f>IF(P11&lt;7,0,+SMALL((E11:N11),2))</f>
        <v>0</v>
      </c>
      <c r="S11" s="20">
        <f>IF(P11&lt;8,0,+SMALL((E11:N11),3))</f>
        <v>0</v>
      </c>
      <c r="T11" s="20">
        <f>IF(P11&lt;9,0,+SMALL((E11:N11),4))</f>
        <v>0</v>
      </c>
      <c r="U11" s="20">
        <f>O11-Q11-R11-S11-T11</f>
        <v>168</v>
      </c>
      <c r="V11" s="7">
        <f>RANK(U11,$U$6:$U$68,0)</f>
        <v>5</v>
      </c>
    </row>
    <row r="12" spans="1:42" s="11" customFormat="1">
      <c r="A12" s="3"/>
      <c r="B12" s="129" t="s">
        <v>42</v>
      </c>
      <c r="C12" s="36"/>
      <c r="D12" s="45" t="s">
        <v>8</v>
      </c>
      <c r="E12" s="36">
        <v>21</v>
      </c>
      <c r="F12" s="36">
        <v>31</v>
      </c>
      <c r="G12" s="36">
        <v>28</v>
      </c>
      <c r="H12" s="36">
        <v>31</v>
      </c>
      <c r="I12" s="36">
        <v>41</v>
      </c>
      <c r="J12" s="36">
        <v>18</v>
      </c>
      <c r="K12" s="36">
        <v>34</v>
      </c>
      <c r="L12" s="36">
        <v>31</v>
      </c>
      <c r="M12" s="36">
        <v>25</v>
      </c>
      <c r="N12" s="36"/>
      <c r="O12" s="20">
        <f>SUM(E12:N12)</f>
        <v>260</v>
      </c>
      <c r="P12" s="58">
        <f>COUNT(E12:N12)</f>
        <v>9</v>
      </c>
      <c r="Q12" s="20">
        <f>IF(P12&lt;6,0,+SMALL((E12:N12),1))</f>
        <v>18</v>
      </c>
      <c r="R12" s="20">
        <f>IF(P12&lt;7,0,+SMALL((E12:N12),2))</f>
        <v>21</v>
      </c>
      <c r="S12" s="20">
        <f>IF(P12&lt;8,0,+SMALL((E12:N12),3))</f>
        <v>25</v>
      </c>
      <c r="T12" s="20">
        <f>IF(P12&lt;9,0,+SMALL((E12:N12),4))</f>
        <v>28</v>
      </c>
      <c r="U12" s="20">
        <f>O12-Q12-R12-S12-T12</f>
        <v>168</v>
      </c>
      <c r="V12" s="7">
        <f>RANK(U12,$U$6:$U$68,0)</f>
        <v>5</v>
      </c>
    </row>
    <row r="13" spans="1:42" s="11" customFormat="1">
      <c r="B13" s="129" t="s">
        <v>261</v>
      </c>
      <c r="C13" s="49"/>
      <c r="D13" s="55" t="s">
        <v>50</v>
      </c>
      <c r="E13" s="36">
        <v>26</v>
      </c>
      <c r="F13" s="36">
        <v>33</v>
      </c>
      <c r="G13" s="36"/>
      <c r="H13" s="36">
        <v>31</v>
      </c>
      <c r="I13" s="36">
        <v>38</v>
      </c>
      <c r="J13" s="36">
        <v>28</v>
      </c>
      <c r="K13" s="36"/>
      <c r="L13" s="36">
        <v>37</v>
      </c>
      <c r="M13" s="36">
        <v>28</v>
      </c>
      <c r="N13" s="36"/>
      <c r="O13" s="20">
        <f>SUM(E13:N13)</f>
        <v>221</v>
      </c>
      <c r="P13" s="58">
        <f>COUNT(E13:N13)</f>
        <v>7</v>
      </c>
      <c r="Q13" s="20">
        <f>IF(P13&lt;6,0,+SMALL((E13:N13),1))</f>
        <v>26</v>
      </c>
      <c r="R13" s="20">
        <f>IF(P13&lt;7,0,+SMALL((E13:N13),2))</f>
        <v>28</v>
      </c>
      <c r="S13" s="20">
        <f>IF(P13&lt;8,0,+SMALL((E13:N13),3))</f>
        <v>0</v>
      </c>
      <c r="T13" s="20">
        <f>IF(P13&lt;9,0,+SMALL((E13:N13),4))</f>
        <v>0</v>
      </c>
      <c r="U13" s="20">
        <f>O13-Q13-R13-S13-T13</f>
        <v>167</v>
      </c>
      <c r="V13" s="7">
        <f>RANK(U13,$U$6:$U$68,0)</f>
        <v>8</v>
      </c>
    </row>
    <row r="14" spans="1:42" s="11" customFormat="1">
      <c r="B14" s="129" t="s">
        <v>13</v>
      </c>
      <c r="C14" s="49"/>
      <c r="D14" s="79" t="s">
        <v>11</v>
      </c>
      <c r="E14" s="36">
        <v>41</v>
      </c>
      <c r="F14" s="36">
        <v>34</v>
      </c>
      <c r="G14" s="36">
        <v>27</v>
      </c>
      <c r="H14" s="36">
        <v>28</v>
      </c>
      <c r="I14" s="36">
        <v>37</v>
      </c>
      <c r="J14" s="36"/>
      <c r="K14" s="36"/>
      <c r="L14" s="36">
        <v>27</v>
      </c>
      <c r="M14" s="36">
        <v>18</v>
      </c>
      <c r="N14" s="36"/>
      <c r="O14" s="20">
        <f>SUM(E14:N14)</f>
        <v>212</v>
      </c>
      <c r="P14" s="58">
        <f>COUNT(E14:N14)</f>
        <v>7</v>
      </c>
      <c r="Q14" s="20">
        <f>IF(P14&lt;6,0,+SMALL((E14:N14),1))</f>
        <v>18</v>
      </c>
      <c r="R14" s="20">
        <f>IF(P14&lt;7,0,+SMALL((E14:N14),2))</f>
        <v>27</v>
      </c>
      <c r="S14" s="20">
        <f>IF(P14&lt;8,0,+SMALL((E14:N14),3))</f>
        <v>0</v>
      </c>
      <c r="T14" s="20">
        <f>IF(P14&lt;9,0,+SMALL((E14:N14),4))</f>
        <v>0</v>
      </c>
      <c r="U14" s="20">
        <f>O14-Q14-R14-S14-T14</f>
        <v>167</v>
      </c>
      <c r="V14" s="7">
        <f>RANK(U14,$U$6:$U$68,0)</f>
        <v>8</v>
      </c>
    </row>
    <row r="15" spans="1:42" s="11" customFormat="1">
      <c r="B15" s="129" t="s">
        <v>99</v>
      </c>
      <c r="C15" s="36"/>
      <c r="D15" s="46" t="s">
        <v>22</v>
      </c>
      <c r="E15" s="36">
        <v>23</v>
      </c>
      <c r="F15" s="36">
        <v>32</v>
      </c>
      <c r="G15" s="36">
        <v>30</v>
      </c>
      <c r="H15" s="36"/>
      <c r="I15" s="36">
        <v>25</v>
      </c>
      <c r="J15" s="36">
        <v>28</v>
      </c>
      <c r="K15" s="36"/>
      <c r="L15" s="36">
        <v>40</v>
      </c>
      <c r="M15" s="36">
        <v>36</v>
      </c>
      <c r="N15" s="36"/>
      <c r="O15" s="20">
        <f>SUM(E15:N15)</f>
        <v>214</v>
      </c>
      <c r="P15" s="58">
        <f>COUNT(E15:N15)</f>
        <v>7</v>
      </c>
      <c r="Q15" s="20">
        <f>IF(P15&lt;6,0,+SMALL((E15:N15),1))</f>
        <v>23</v>
      </c>
      <c r="R15" s="20">
        <f>IF(P15&lt;7,0,+SMALL((E15:N15),2))</f>
        <v>25</v>
      </c>
      <c r="S15" s="20">
        <f>IF(P15&lt;8,0,+SMALL((E15:N15),3))</f>
        <v>0</v>
      </c>
      <c r="T15" s="20">
        <f>IF(P15&lt;9,0,+SMALL((E15:N15),4))</f>
        <v>0</v>
      </c>
      <c r="U15" s="20">
        <f>O15-Q15-R15-S15-T15</f>
        <v>166</v>
      </c>
      <c r="V15" s="7">
        <f>RANK(U15,$U$6:$U$68,0)</f>
        <v>10</v>
      </c>
    </row>
    <row r="16" spans="1:42">
      <c r="B16" s="129" t="s">
        <v>157</v>
      </c>
      <c r="C16" s="36"/>
      <c r="D16" s="46" t="s">
        <v>22</v>
      </c>
      <c r="E16" s="36">
        <v>31</v>
      </c>
      <c r="F16" s="36">
        <v>26</v>
      </c>
      <c r="G16" s="36">
        <v>25</v>
      </c>
      <c r="H16" s="36"/>
      <c r="I16" s="36">
        <v>31</v>
      </c>
      <c r="J16" s="36">
        <v>36</v>
      </c>
      <c r="K16" s="36">
        <v>30</v>
      </c>
      <c r="L16" s="36">
        <v>34</v>
      </c>
      <c r="M16" s="36">
        <v>33</v>
      </c>
      <c r="N16" s="36"/>
      <c r="O16" s="20">
        <f>SUM(E16:N16)</f>
        <v>246</v>
      </c>
      <c r="P16" s="58">
        <f>COUNT(E16:N16)</f>
        <v>8</v>
      </c>
      <c r="Q16" s="20">
        <f>IF(P16&lt;6,0,+SMALL((E16:N16),1))</f>
        <v>25</v>
      </c>
      <c r="R16" s="20">
        <f>IF(P16&lt;7,0,+SMALL((E16:N16),2))</f>
        <v>26</v>
      </c>
      <c r="S16" s="20">
        <f>IF(P16&lt;8,0,+SMALL((E16:N16),3))</f>
        <v>30</v>
      </c>
      <c r="T16" s="20">
        <f>IF(P16&lt;9,0,+SMALL((E16:N16),4))</f>
        <v>0</v>
      </c>
      <c r="U16" s="20">
        <f>O16-Q16-R16-S16-T16</f>
        <v>165</v>
      </c>
      <c r="V16" s="7">
        <f>RANK(U16,$U$6:$U$68,0)</f>
        <v>11</v>
      </c>
    </row>
    <row r="17" spans="1:22" s="11" customFormat="1">
      <c r="A17" s="3"/>
      <c r="B17" s="129" t="s">
        <v>18</v>
      </c>
      <c r="C17" s="49"/>
      <c r="D17" s="55" t="s">
        <v>50</v>
      </c>
      <c r="E17" s="36">
        <v>27</v>
      </c>
      <c r="F17" s="36">
        <v>39</v>
      </c>
      <c r="G17" s="36"/>
      <c r="H17" s="36"/>
      <c r="I17" s="36"/>
      <c r="J17" s="36">
        <v>32</v>
      </c>
      <c r="K17" s="36"/>
      <c r="L17" s="36">
        <v>33</v>
      </c>
      <c r="M17" s="36">
        <v>33</v>
      </c>
      <c r="N17" s="36"/>
      <c r="O17" s="20">
        <f>SUM(E17:N17)</f>
        <v>164</v>
      </c>
      <c r="P17" s="58">
        <f>COUNT(E17:N17)</f>
        <v>5</v>
      </c>
      <c r="Q17" s="20">
        <f>IF(P17&lt;6,0,+SMALL((E17:N17),1))</f>
        <v>0</v>
      </c>
      <c r="R17" s="20">
        <f>IF(P17&lt;7,0,+SMALL((E17:N17),2))</f>
        <v>0</v>
      </c>
      <c r="S17" s="20">
        <f>IF(P17&lt;8,0,+SMALL((E17:N17),3))</f>
        <v>0</v>
      </c>
      <c r="T17" s="20">
        <f>IF(P17&lt;9,0,+SMALL((E17:N17),4))</f>
        <v>0</v>
      </c>
      <c r="U17" s="20">
        <f>O17-Q17-R17-S17-T17</f>
        <v>164</v>
      </c>
      <c r="V17" s="7">
        <f>RANK(U17,$U$6:$U$68,0)</f>
        <v>12</v>
      </c>
    </row>
    <row r="18" spans="1:22" s="11" customFormat="1">
      <c r="A18" s="3"/>
      <c r="B18" s="129" t="s">
        <v>132</v>
      </c>
      <c r="C18" s="36"/>
      <c r="D18" s="46" t="s">
        <v>22</v>
      </c>
      <c r="E18" s="36">
        <v>29</v>
      </c>
      <c r="F18" s="36"/>
      <c r="G18" s="36">
        <v>32</v>
      </c>
      <c r="H18" s="36"/>
      <c r="I18" s="36">
        <v>29</v>
      </c>
      <c r="J18" s="36">
        <v>29</v>
      </c>
      <c r="K18" s="36">
        <v>35</v>
      </c>
      <c r="L18" s="36">
        <v>37</v>
      </c>
      <c r="M18" s="36"/>
      <c r="N18" s="36"/>
      <c r="O18" s="20">
        <f>SUM(E18:N18)</f>
        <v>191</v>
      </c>
      <c r="P18" s="58">
        <f>COUNT(E18:N18)</f>
        <v>6</v>
      </c>
      <c r="Q18" s="20">
        <f>IF(P18&lt;6,0,+SMALL((E18:N18),1))</f>
        <v>29</v>
      </c>
      <c r="R18" s="20">
        <f>IF(P18&lt;7,0,+SMALL((E18:N18),2))</f>
        <v>0</v>
      </c>
      <c r="S18" s="20">
        <f>IF(P18&lt;8,0,+SMALL((E18:N18),3))</f>
        <v>0</v>
      </c>
      <c r="T18" s="20">
        <f>IF(P18&lt;9,0,+SMALL((E18:N18),4))</f>
        <v>0</v>
      </c>
      <c r="U18" s="20">
        <f>O18-Q18-R18-S18-T18</f>
        <v>162</v>
      </c>
      <c r="V18" s="7">
        <f>RANK(U18,$U$6:$U$68,0)</f>
        <v>13</v>
      </c>
    </row>
    <row r="19" spans="1:22" s="11" customFormat="1">
      <c r="A19" s="3"/>
      <c r="B19" s="129" t="s">
        <v>242</v>
      </c>
      <c r="C19" s="36"/>
      <c r="D19" s="119" t="s">
        <v>192</v>
      </c>
      <c r="E19" s="36">
        <v>29</v>
      </c>
      <c r="F19" s="36"/>
      <c r="G19" s="36">
        <v>29</v>
      </c>
      <c r="H19" s="36">
        <v>19</v>
      </c>
      <c r="I19" s="36">
        <v>42</v>
      </c>
      <c r="J19" s="36"/>
      <c r="K19" s="160">
        <v>36</v>
      </c>
      <c r="L19" s="36">
        <v>20</v>
      </c>
      <c r="M19" s="160">
        <v>26</v>
      </c>
      <c r="N19" s="36"/>
      <c r="O19" s="20">
        <f>SUM(E19:N19)</f>
        <v>201</v>
      </c>
      <c r="P19" s="58">
        <f>COUNT(E19:N19)</f>
        <v>7</v>
      </c>
      <c r="Q19" s="20">
        <f>IF(P19&lt;6,0,+SMALL((E19:N19),1))</f>
        <v>19</v>
      </c>
      <c r="R19" s="20">
        <f>IF(P19&lt;7,0,+SMALL((E19:N19),2))</f>
        <v>20</v>
      </c>
      <c r="S19" s="20">
        <f>IF(P19&lt;8,0,+SMALL((E19:N19),3))</f>
        <v>0</v>
      </c>
      <c r="T19" s="20">
        <f>IF(P19&lt;9,0,+SMALL((E19:N19),4))</f>
        <v>0</v>
      </c>
      <c r="U19" s="20">
        <f>O19-Q19-R19-S19-T19</f>
        <v>162</v>
      </c>
      <c r="V19" s="7">
        <f>RANK(U19,$U$6:$U$68,0)</f>
        <v>13</v>
      </c>
    </row>
    <row r="20" spans="1:22" s="11" customFormat="1">
      <c r="B20" s="129" t="s">
        <v>10</v>
      </c>
      <c r="C20" s="36"/>
      <c r="D20" s="45" t="s">
        <v>8</v>
      </c>
      <c r="E20" s="36">
        <v>35</v>
      </c>
      <c r="F20" s="36">
        <v>25</v>
      </c>
      <c r="G20" s="36">
        <v>26</v>
      </c>
      <c r="H20" s="36">
        <v>32</v>
      </c>
      <c r="I20" s="36">
        <v>41</v>
      </c>
      <c r="J20" s="36">
        <v>23</v>
      </c>
      <c r="K20" s="36">
        <v>27</v>
      </c>
      <c r="L20" s="36">
        <v>24</v>
      </c>
      <c r="M20" s="36">
        <v>27</v>
      </c>
      <c r="N20" s="36"/>
      <c r="O20" s="20">
        <f>SUM(E20:N20)</f>
        <v>260</v>
      </c>
      <c r="P20" s="58">
        <f>COUNT(E20:N20)</f>
        <v>9</v>
      </c>
      <c r="Q20" s="20">
        <f>IF(P20&lt;6,0,+SMALL((E20:N20),1))</f>
        <v>23</v>
      </c>
      <c r="R20" s="20">
        <f>IF(P20&lt;7,0,+SMALL((E20:N20),2))</f>
        <v>24</v>
      </c>
      <c r="S20" s="20">
        <f>IF(P20&lt;8,0,+SMALL((E20:N20),3))</f>
        <v>25</v>
      </c>
      <c r="T20" s="20">
        <f>IF(P20&lt;9,0,+SMALL((E20:N20),4))</f>
        <v>26</v>
      </c>
      <c r="U20" s="20">
        <f>O20-Q20-R20-S20-T20</f>
        <v>162</v>
      </c>
      <c r="V20" s="7">
        <f>RANK(U20,$U$6:$U$68,0)</f>
        <v>13</v>
      </c>
    </row>
    <row r="21" spans="1:22" s="11" customFormat="1">
      <c r="B21" s="129" t="s">
        <v>159</v>
      </c>
      <c r="C21" s="36"/>
      <c r="D21" s="45" t="s">
        <v>8</v>
      </c>
      <c r="E21" s="36">
        <v>31</v>
      </c>
      <c r="F21" s="36"/>
      <c r="G21" s="36">
        <v>27</v>
      </c>
      <c r="H21" s="36">
        <v>28</v>
      </c>
      <c r="I21" s="36">
        <v>37</v>
      </c>
      <c r="J21" s="36"/>
      <c r="K21" s="36">
        <v>36</v>
      </c>
      <c r="L21" s="36">
        <v>30</v>
      </c>
      <c r="M21" s="36">
        <v>28</v>
      </c>
      <c r="N21" s="36"/>
      <c r="O21" s="20">
        <f>SUM(E21:N21)</f>
        <v>217</v>
      </c>
      <c r="P21" s="58">
        <f>COUNT(E21:N21)</f>
        <v>7</v>
      </c>
      <c r="Q21" s="20">
        <f>IF(P21&lt;6,0,+SMALL((E21:N21),1))</f>
        <v>27</v>
      </c>
      <c r="R21" s="20">
        <f>IF(P21&lt;7,0,+SMALL((E21:N21),2))</f>
        <v>28</v>
      </c>
      <c r="S21" s="20">
        <f>IF(P21&lt;8,0,+SMALL((E21:N21),3))</f>
        <v>0</v>
      </c>
      <c r="T21" s="20">
        <f>IF(P21&lt;9,0,+SMALL((E21:N21),4))</f>
        <v>0</v>
      </c>
      <c r="U21" s="20">
        <f>O21-Q21-R21-S21-T21</f>
        <v>162</v>
      </c>
      <c r="V21" s="7">
        <f>RANK(U21,$U$6:$U$68,0)</f>
        <v>13</v>
      </c>
    </row>
    <row r="22" spans="1:22">
      <c r="B22" s="129" t="s">
        <v>262</v>
      </c>
      <c r="C22" s="49"/>
      <c r="D22" s="55" t="s">
        <v>50</v>
      </c>
      <c r="E22" s="36">
        <v>31</v>
      </c>
      <c r="F22" s="36">
        <v>37</v>
      </c>
      <c r="G22" s="36"/>
      <c r="H22" s="36"/>
      <c r="I22" s="36"/>
      <c r="J22" s="36">
        <v>27</v>
      </c>
      <c r="K22" s="36"/>
      <c r="L22" s="36">
        <v>37</v>
      </c>
      <c r="M22" s="36">
        <v>27</v>
      </c>
      <c r="N22" s="36"/>
      <c r="O22" s="20">
        <f>SUM(E22:N22)</f>
        <v>159</v>
      </c>
      <c r="P22" s="58">
        <f>COUNT(E22:N22)</f>
        <v>5</v>
      </c>
      <c r="Q22" s="20">
        <f>IF(P22&lt;6,0,+SMALL((E22:N22),1))</f>
        <v>0</v>
      </c>
      <c r="R22" s="20">
        <f>IF(P22&lt;7,0,+SMALL((E22:N22),2))</f>
        <v>0</v>
      </c>
      <c r="S22" s="20">
        <f>IF(P22&lt;8,0,+SMALL((E22:N22),3))</f>
        <v>0</v>
      </c>
      <c r="T22" s="20">
        <f>IF(P22&lt;9,0,+SMALL((E22:N22),4))</f>
        <v>0</v>
      </c>
      <c r="U22" s="20">
        <f>O22-Q22-R22-S22-T22</f>
        <v>159</v>
      </c>
      <c r="V22" s="7">
        <f>RANK(U22,$U$6:$U$68,0)</f>
        <v>17</v>
      </c>
    </row>
    <row r="23" spans="1:22" s="11" customFormat="1">
      <c r="A23" s="3"/>
      <c r="B23" s="129" t="s">
        <v>151</v>
      </c>
      <c r="C23" s="36"/>
      <c r="D23" s="75" t="s">
        <v>109</v>
      </c>
      <c r="E23" s="36">
        <v>27</v>
      </c>
      <c r="F23" s="36">
        <v>28</v>
      </c>
      <c r="G23" s="36"/>
      <c r="H23" s="36"/>
      <c r="I23" s="36">
        <v>32</v>
      </c>
      <c r="J23" s="36">
        <v>29</v>
      </c>
      <c r="K23" s="36">
        <v>39</v>
      </c>
      <c r="L23" s="36">
        <v>30</v>
      </c>
      <c r="M23" s="36">
        <v>15</v>
      </c>
      <c r="N23" s="36"/>
      <c r="O23" s="20">
        <f>SUM(E23:N23)</f>
        <v>200</v>
      </c>
      <c r="P23" s="58">
        <f>COUNT(E23:N23)</f>
        <v>7</v>
      </c>
      <c r="Q23" s="20">
        <f>IF(P23&lt;6,0,+SMALL((E23:N23),1))</f>
        <v>15</v>
      </c>
      <c r="R23" s="20">
        <f>IF(P23&lt;7,0,+SMALL((E23:N23),2))</f>
        <v>27</v>
      </c>
      <c r="S23" s="20">
        <f>IF(P23&lt;8,0,+SMALL((E23:N23),3))</f>
        <v>0</v>
      </c>
      <c r="T23" s="20">
        <f>IF(P23&lt;9,0,+SMALL((E23:N23),4))</f>
        <v>0</v>
      </c>
      <c r="U23" s="20">
        <f>O23-Q23-R23-S23-T23</f>
        <v>158</v>
      </c>
      <c r="V23" s="7">
        <f>RANK(U23,$U$6:$U$68,0)</f>
        <v>18</v>
      </c>
    </row>
    <row r="24" spans="1:22" s="11" customFormat="1">
      <c r="A24" s="3"/>
      <c r="B24" s="129" t="s">
        <v>73</v>
      </c>
      <c r="C24" s="49"/>
      <c r="D24" s="55" t="s">
        <v>50</v>
      </c>
      <c r="E24" s="36">
        <v>27</v>
      </c>
      <c r="F24" s="36">
        <v>36</v>
      </c>
      <c r="G24" s="36"/>
      <c r="H24" s="36">
        <v>31</v>
      </c>
      <c r="I24" s="36">
        <v>39</v>
      </c>
      <c r="J24" s="36">
        <v>24</v>
      </c>
      <c r="K24" s="36"/>
      <c r="L24" s="36"/>
      <c r="M24" s="36"/>
      <c r="N24" s="36"/>
      <c r="O24" s="20">
        <f>SUM(E24:N24)</f>
        <v>157</v>
      </c>
      <c r="P24" s="58">
        <f>COUNT(E24:N24)</f>
        <v>5</v>
      </c>
      <c r="Q24" s="20">
        <f>IF(P24&lt;6,0,+SMALL((E24:N24),1))</f>
        <v>0</v>
      </c>
      <c r="R24" s="20">
        <f>IF(P24&lt;7,0,+SMALL((E24:N24),2))</f>
        <v>0</v>
      </c>
      <c r="S24" s="20">
        <f>IF(P24&lt;8,0,+SMALL((E24:N24),3))</f>
        <v>0</v>
      </c>
      <c r="T24" s="20">
        <f>IF(P24&lt;9,0,+SMALL((E24:N24),4))</f>
        <v>0</v>
      </c>
      <c r="U24" s="20">
        <f>O24-Q24-R24-S24-T24</f>
        <v>157</v>
      </c>
      <c r="V24" s="7">
        <f>RANK(U24,$U$6:$U$68,0)</f>
        <v>19</v>
      </c>
    </row>
    <row r="25" spans="1:22" s="11" customFormat="1">
      <c r="A25" s="3"/>
      <c r="B25" s="129" t="s">
        <v>140</v>
      </c>
      <c r="C25" s="49"/>
      <c r="D25" s="55" t="s">
        <v>50</v>
      </c>
      <c r="E25" s="36">
        <v>33</v>
      </c>
      <c r="F25" s="36">
        <v>31</v>
      </c>
      <c r="G25" s="36">
        <v>27</v>
      </c>
      <c r="H25" s="36">
        <v>33</v>
      </c>
      <c r="I25" s="36"/>
      <c r="J25" s="36">
        <v>31</v>
      </c>
      <c r="K25" s="36"/>
      <c r="L25" s="36"/>
      <c r="M25" s="36"/>
      <c r="N25" s="36"/>
      <c r="O25" s="20">
        <f>SUM(E25:N25)</f>
        <v>155</v>
      </c>
      <c r="P25" s="58">
        <f>COUNT(E25:N25)</f>
        <v>5</v>
      </c>
      <c r="Q25" s="20">
        <f>IF(P25&lt;6,0,+SMALL((E25:N25),1))</f>
        <v>0</v>
      </c>
      <c r="R25" s="20">
        <f>IF(P25&lt;7,0,+SMALL((E25:N25),2))</f>
        <v>0</v>
      </c>
      <c r="S25" s="20">
        <f>IF(P25&lt;8,0,+SMALL((E25:N25),3))</f>
        <v>0</v>
      </c>
      <c r="T25" s="20">
        <f>IF(P25&lt;9,0,+SMALL((E25:N25),4))</f>
        <v>0</v>
      </c>
      <c r="U25" s="20">
        <f>O25-Q25-R25-S25-T25</f>
        <v>155</v>
      </c>
      <c r="V25" s="7">
        <f>RANK(U25,$U$6:$U$68,0)</f>
        <v>20</v>
      </c>
    </row>
    <row r="26" spans="1:22" s="11" customFormat="1">
      <c r="A26" s="3"/>
      <c r="B26" s="129" t="s">
        <v>175</v>
      </c>
      <c r="C26" s="36"/>
      <c r="D26" s="44" t="s">
        <v>48</v>
      </c>
      <c r="E26" s="36">
        <v>28</v>
      </c>
      <c r="F26" s="36">
        <v>30</v>
      </c>
      <c r="G26" s="36">
        <v>30</v>
      </c>
      <c r="H26" s="36">
        <v>27</v>
      </c>
      <c r="I26" s="36">
        <v>27</v>
      </c>
      <c r="J26" s="36">
        <v>28</v>
      </c>
      <c r="K26" s="160">
        <v>31</v>
      </c>
      <c r="L26" s="36">
        <v>0</v>
      </c>
      <c r="M26" s="36">
        <v>33</v>
      </c>
      <c r="N26" s="36"/>
      <c r="O26" s="20">
        <f>SUM(E26:N26)</f>
        <v>234</v>
      </c>
      <c r="P26" s="58">
        <f>COUNT(E26:N26)</f>
        <v>9</v>
      </c>
      <c r="Q26" s="20">
        <f>IF(P26&lt;6,0,+SMALL((E26:N26),1))</f>
        <v>0</v>
      </c>
      <c r="R26" s="20">
        <f>IF(P26&lt;7,0,+SMALL((E26:N26),2))</f>
        <v>27</v>
      </c>
      <c r="S26" s="20">
        <f>IF(P26&lt;8,0,+SMALL((E26:N26),3))</f>
        <v>27</v>
      </c>
      <c r="T26" s="20">
        <f>IF(P26&lt;9,0,+SMALL((E26:N26),4))</f>
        <v>28</v>
      </c>
      <c r="U26" s="20">
        <f>O26-Q26-R26-S26-T26</f>
        <v>152</v>
      </c>
      <c r="V26" s="7">
        <f>RANK(U26,$U$6:$U$68,0)</f>
        <v>21</v>
      </c>
    </row>
    <row r="27" spans="1:22" s="11" customFormat="1">
      <c r="A27" s="3"/>
      <c r="B27" s="129" t="s">
        <v>152</v>
      </c>
      <c r="C27" s="36"/>
      <c r="D27" s="45" t="s">
        <v>8</v>
      </c>
      <c r="E27" s="36">
        <v>23</v>
      </c>
      <c r="F27" s="36"/>
      <c r="G27" s="36">
        <v>36</v>
      </c>
      <c r="H27" s="36">
        <v>18</v>
      </c>
      <c r="I27" s="36"/>
      <c r="J27" s="36"/>
      <c r="K27" s="36">
        <v>29</v>
      </c>
      <c r="L27" s="36">
        <v>34</v>
      </c>
      <c r="M27" s="36">
        <v>25</v>
      </c>
      <c r="N27" s="36"/>
      <c r="O27" s="20">
        <f>SUM(E27:N27)</f>
        <v>165</v>
      </c>
      <c r="P27" s="58">
        <f>COUNT(E27:N27)</f>
        <v>6</v>
      </c>
      <c r="Q27" s="20">
        <f>IF(P27&lt;6,0,+SMALL((E27:N27),1))</f>
        <v>18</v>
      </c>
      <c r="R27" s="20">
        <f>IF(P27&lt;7,0,+SMALL((E27:N27),2))</f>
        <v>0</v>
      </c>
      <c r="S27" s="20">
        <f>IF(P27&lt;8,0,+SMALL((E27:N27),3))</f>
        <v>0</v>
      </c>
      <c r="T27" s="20">
        <f>IF(P27&lt;9,0,+SMALL((E27:N27),4))</f>
        <v>0</v>
      </c>
      <c r="U27" s="20">
        <f>O27-Q27-R27-S27-T27</f>
        <v>147</v>
      </c>
      <c r="V27" s="7">
        <f>RANK(U27,$U$6:$U$68,0)</f>
        <v>22</v>
      </c>
    </row>
    <row r="28" spans="1:22" s="11" customFormat="1">
      <c r="A28" s="3"/>
      <c r="B28" s="129" t="s">
        <v>243</v>
      </c>
      <c r="C28" s="49"/>
      <c r="D28" s="79" t="s">
        <v>11</v>
      </c>
      <c r="E28" s="36">
        <v>26</v>
      </c>
      <c r="F28" s="36">
        <v>27</v>
      </c>
      <c r="G28" s="36">
        <v>30</v>
      </c>
      <c r="H28" s="36">
        <v>32</v>
      </c>
      <c r="I28" s="36"/>
      <c r="J28" s="36">
        <v>22</v>
      </c>
      <c r="K28" s="36">
        <v>29</v>
      </c>
      <c r="L28" s="36">
        <v>27</v>
      </c>
      <c r="M28" s="36"/>
      <c r="N28" s="36"/>
      <c r="O28" s="20">
        <f>SUM(E28:N28)</f>
        <v>193</v>
      </c>
      <c r="P28" s="58">
        <f>COUNT(E28:N28)</f>
        <v>7</v>
      </c>
      <c r="Q28" s="20">
        <f>IF(P28&lt;6,0,+SMALL((E28:N28),1))</f>
        <v>22</v>
      </c>
      <c r="R28" s="20">
        <f>IF(P28&lt;7,0,+SMALL((E28:N28),2))</f>
        <v>26</v>
      </c>
      <c r="S28" s="20">
        <f>IF(P28&lt;8,0,+SMALL((E28:N28),3))</f>
        <v>0</v>
      </c>
      <c r="T28" s="20">
        <f>IF(P28&lt;9,0,+SMALL((E28:N28),4))</f>
        <v>0</v>
      </c>
      <c r="U28" s="20">
        <f>O28-Q28-R28-S28-T28</f>
        <v>145</v>
      </c>
      <c r="V28" s="7">
        <f>RANK(U28,$U$6:$U$68,0)</f>
        <v>23</v>
      </c>
    </row>
    <row r="29" spans="1:22" s="11" customFormat="1">
      <c r="A29" s="3"/>
      <c r="B29" s="129" t="s">
        <v>198</v>
      </c>
      <c r="C29" s="36"/>
      <c r="D29" s="76" t="s">
        <v>16</v>
      </c>
      <c r="E29" s="36">
        <v>38</v>
      </c>
      <c r="F29" s="36">
        <v>35</v>
      </c>
      <c r="G29" s="36">
        <v>32</v>
      </c>
      <c r="H29" s="36"/>
      <c r="I29" s="36"/>
      <c r="J29" s="36"/>
      <c r="K29" s="36"/>
      <c r="L29" s="36"/>
      <c r="M29" s="36">
        <v>31</v>
      </c>
      <c r="N29" s="36"/>
      <c r="O29" s="20">
        <f>SUM(E29:N29)</f>
        <v>136</v>
      </c>
      <c r="P29" s="58">
        <f>COUNT(E29:N29)</f>
        <v>4</v>
      </c>
      <c r="Q29" s="20">
        <f>IF(P29&lt;6,0,+SMALL((E29:N29),1))</f>
        <v>0</v>
      </c>
      <c r="R29" s="20">
        <f>IF(P29&lt;7,0,+SMALL((E29:N29),2))</f>
        <v>0</v>
      </c>
      <c r="S29" s="20">
        <f>IF(P29&lt;8,0,+SMALL((E29:N29),3))</f>
        <v>0</v>
      </c>
      <c r="T29" s="20">
        <f>IF(P29&lt;9,0,+SMALL((E29:N29),4))</f>
        <v>0</v>
      </c>
      <c r="U29" s="20">
        <f>O29-Q29-R29-S29-T29</f>
        <v>136</v>
      </c>
      <c r="V29" s="7">
        <f>RANK(U29,$U$6:$U$68,0)</f>
        <v>24</v>
      </c>
    </row>
    <row r="30" spans="1:22" s="11" customFormat="1">
      <c r="A30" s="3"/>
      <c r="B30" s="129" t="s">
        <v>176</v>
      </c>
      <c r="C30" s="36"/>
      <c r="D30" s="45" t="s">
        <v>8</v>
      </c>
      <c r="E30" s="36">
        <v>24</v>
      </c>
      <c r="F30" s="36"/>
      <c r="G30" s="36">
        <v>34</v>
      </c>
      <c r="H30" s="36">
        <v>19</v>
      </c>
      <c r="I30" s="36"/>
      <c r="J30" s="36"/>
      <c r="K30" s="36">
        <v>26</v>
      </c>
      <c r="L30" s="36">
        <v>30</v>
      </c>
      <c r="M30" s="36">
        <v>22</v>
      </c>
      <c r="N30" s="36"/>
      <c r="O30" s="20">
        <f>SUM(E30:N30)</f>
        <v>155</v>
      </c>
      <c r="P30" s="58">
        <f>COUNT(E30:N30)</f>
        <v>6</v>
      </c>
      <c r="Q30" s="20">
        <f>IF(P30&lt;6,0,+SMALL((E30:N30),1))</f>
        <v>19</v>
      </c>
      <c r="R30" s="20">
        <f>IF(P30&lt;7,0,+SMALL((E30:N30),2))</f>
        <v>0</v>
      </c>
      <c r="S30" s="20">
        <f>IF(P30&lt;8,0,+SMALL((E30:N30),3))</f>
        <v>0</v>
      </c>
      <c r="T30" s="20">
        <f>IF(P30&lt;9,0,+SMALL((E30:N30),4))</f>
        <v>0</v>
      </c>
      <c r="U30" s="20">
        <f>O30-Q30-R30-S30-T30</f>
        <v>136</v>
      </c>
      <c r="V30" s="7">
        <f>RANK(U30,$U$6:$U$68,0)</f>
        <v>24</v>
      </c>
    </row>
    <row r="31" spans="1:22">
      <c r="B31" s="129" t="s">
        <v>17</v>
      </c>
      <c r="C31" s="36"/>
      <c r="D31" s="44" t="s">
        <v>5</v>
      </c>
      <c r="E31" s="36">
        <v>35</v>
      </c>
      <c r="F31" s="36"/>
      <c r="G31" s="36">
        <v>34</v>
      </c>
      <c r="H31" s="36"/>
      <c r="I31" s="36">
        <v>20</v>
      </c>
      <c r="J31" s="36">
        <v>17</v>
      </c>
      <c r="K31" s="36"/>
      <c r="L31" s="36">
        <v>29</v>
      </c>
      <c r="M31" s="36"/>
      <c r="N31" s="36"/>
      <c r="O31" s="20">
        <f>SUM(E31:N31)</f>
        <v>135</v>
      </c>
      <c r="P31" s="58">
        <f>COUNT(E31:N31)</f>
        <v>5</v>
      </c>
      <c r="Q31" s="20">
        <f>IF(P31&lt;6,0,+SMALL((E31:N31),1))</f>
        <v>0</v>
      </c>
      <c r="R31" s="20">
        <f>IF(P31&lt;7,0,+SMALL((E31:N31),2))</f>
        <v>0</v>
      </c>
      <c r="S31" s="20">
        <f>IF(P31&lt;8,0,+SMALL((E31:N31),3))</f>
        <v>0</v>
      </c>
      <c r="T31" s="20">
        <f>IF(P31&lt;9,0,+SMALL((E31:N31),4))</f>
        <v>0</v>
      </c>
      <c r="U31" s="20">
        <f>O31-Q31-R31-S31-T31</f>
        <v>135</v>
      </c>
      <c r="V31" s="7">
        <f>RANK(U31,$U$6:$U$68,0)</f>
        <v>26</v>
      </c>
    </row>
    <row r="32" spans="1:22" s="11" customFormat="1">
      <c r="A32" s="3"/>
      <c r="B32" s="129" t="s">
        <v>281</v>
      </c>
      <c r="C32" s="36"/>
      <c r="D32" s="86" t="s">
        <v>181</v>
      </c>
      <c r="E32" s="36">
        <v>24</v>
      </c>
      <c r="F32" s="160">
        <v>24</v>
      </c>
      <c r="G32" s="36">
        <v>15</v>
      </c>
      <c r="H32" s="36">
        <v>22</v>
      </c>
      <c r="I32" s="36"/>
      <c r="J32" s="36">
        <v>23</v>
      </c>
      <c r="K32" s="36">
        <v>26</v>
      </c>
      <c r="L32" s="36">
        <v>31</v>
      </c>
      <c r="M32" s="36">
        <v>24</v>
      </c>
      <c r="N32" s="36"/>
      <c r="O32" s="20">
        <f>SUM(E32:N32)</f>
        <v>189</v>
      </c>
      <c r="P32" s="58">
        <f>COUNT(E32:N32)</f>
        <v>8</v>
      </c>
      <c r="Q32" s="20">
        <f>IF(P32&lt;6,0,+SMALL((E32:N32),1))</f>
        <v>15</v>
      </c>
      <c r="R32" s="20">
        <f>IF(P32&lt;7,0,+SMALL((E32:N32),2))</f>
        <v>22</v>
      </c>
      <c r="S32" s="20">
        <f>IF(P32&lt;8,0,+SMALL((E32:N32),3))</f>
        <v>23</v>
      </c>
      <c r="T32" s="20">
        <f>IF(P32&lt;9,0,+SMALL((E32:N32),4))</f>
        <v>0</v>
      </c>
      <c r="U32" s="20">
        <f>O32-Q32-R32-S32-T32</f>
        <v>129</v>
      </c>
      <c r="V32" s="7">
        <f>RANK(U32,$U$6:$U$68,0)</f>
        <v>27</v>
      </c>
    </row>
    <row r="33" spans="1:22" s="11" customFormat="1">
      <c r="A33" s="3"/>
      <c r="B33" s="129" t="s">
        <v>74</v>
      </c>
      <c r="C33" s="36"/>
      <c r="D33" s="78" t="s">
        <v>11</v>
      </c>
      <c r="E33" s="36"/>
      <c r="F33" s="36">
        <v>36</v>
      </c>
      <c r="G33" s="36">
        <v>33</v>
      </c>
      <c r="H33" s="36"/>
      <c r="I33" s="36">
        <v>30</v>
      </c>
      <c r="J33" s="36"/>
      <c r="K33" s="36"/>
      <c r="L33" s="36"/>
      <c r="M33" s="36">
        <v>25</v>
      </c>
      <c r="N33" s="36"/>
      <c r="O33" s="20">
        <f>SUM(E33:N33)</f>
        <v>124</v>
      </c>
      <c r="P33" s="58">
        <f>COUNT(E33:N33)</f>
        <v>4</v>
      </c>
      <c r="Q33" s="20">
        <f>IF(P33&lt;6,0,+SMALL((E33:N33),1))</f>
        <v>0</v>
      </c>
      <c r="R33" s="20">
        <f>IF(P33&lt;7,0,+SMALL((E33:N33),2))</f>
        <v>0</v>
      </c>
      <c r="S33" s="20">
        <f>IF(P33&lt;8,0,+SMALL((E33:N33),3))</f>
        <v>0</v>
      </c>
      <c r="T33" s="20">
        <f>IF(P33&lt;9,0,+SMALL((E33:N33),4))</f>
        <v>0</v>
      </c>
      <c r="U33" s="20">
        <f>O33-Q33-R33-S33-T33</f>
        <v>124</v>
      </c>
      <c r="V33" s="7">
        <f>RANK(U33,$U$6:$U$68,0)</f>
        <v>28</v>
      </c>
    </row>
    <row r="34" spans="1:22" s="11" customFormat="1">
      <c r="A34" s="3"/>
      <c r="B34" s="129" t="s">
        <v>239</v>
      </c>
      <c r="C34" s="36"/>
      <c r="D34" s="119" t="s">
        <v>192</v>
      </c>
      <c r="E34" s="36">
        <v>24</v>
      </c>
      <c r="F34" s="36"/>
      <c r="G34" s="36">
        <v>25</v>
      </c>
      <c r="H34" s="36"/>
      <c r="I34" s="36"/>
      <c r="J34" s="36"/>
      <c r="K34" s="160">
        <v>40</v>
      </c>
      <c r="L34" s="36"/>
      <c r="M34" s="36">
        <v>34</v>
      </c>
      <c r="N34" s="36"/>
      <c r="O34" s="20">
        <f>SUM(E34:N34)</f>
        <v>123</v>
      </c>
      <c r="P34" s="58">
        <f>COUNT(E34:N34)</f>
        <v>4</v>
      </c>
      <c r="Q34" s="20">
        <f>IF(P34&lt;6,0,+SMALL((E34:N34),1))</f>
        <v>0</v>
      </c>
      <c r="R34" s="20">
        <f>IF(P34&lt;7,0,+SMALL((E34:N34),2))</f>
        <v>0</v>
      </c>
      <c r="S34" s="20">
        <f>IF(P34&lt;8,0,+SMALL((E34:N34),3))</f>
        <v>0</v>
      </c>
      <c r="T34" s="20">
        <f>IF(P34&lt;9,0,+SMALL((E34:N34),4))</f>
        <v>0</v>
      </c>
      <c r="U34" s="20">
        <f>O34-Q34-R34-S34-T34</f>
        <v>123</v>
      </c>
      <c r="V34" s="7">
        <f>RANK(U34,$U$6:$U$68,0)</f>
        <v>29</v>
      </c>
    </row>
    <row r="35" spans="1:22" s="11" customFormat="1">
      <c r="A35" s="3"/>
      <c r="B35" s="129" t="s">
        <v>69</v>
      </c>
      <c r="C35" s="49"/>
      <c r="D35" s="54" t="s">
        <v>48</v>
      </c>
      <c r="E35" s="36"/>
      <c r="F35" s="36"/>
      <c r="G35" s="36">
        <v>29</v>
      </c>
      <c r="H35" s="36"/>
      <c r="I35" s="36"/>
      <c r="J35" s="36">
        <v>29</v>
      </c>
      <c r="K35" s="36"/>
      <c r="L35" s="36">
        <v>31</v>
      </c>
      <c r="M35" s="36">
        <v>32</v>
      </c>
      <c r="N35" s="36"/>
      <c r="O35" s="20">
        <f>SUM(E35:N35)</f>
        <v>121</v>
      </c>
      <c r="P35" s="58">
        <f>COUNT(E35:N35)</f>
        <v>4</v>
      </c>
      <c r="Q35" s="20">
        <f>IF(P35&lt;6,0,+SMALL((E35:N35),1))</f>
        <v>0</v>
      </c>
      <c r="R35" s="20">
        <f>IF(P35&lt;7,0,+SMALL((E35:N35),2))</f>
        <v>0</v>
      </c>
      <c r="S35" s="20">
        <f>IF(P35&lt;8,0,+SMALL((E35:N35),3))</f>
        <v>0</v>
      </c>
      <c r="T35" s="20">
        <f>IF(P35&lt;9,0,+SMALL((E35:N35),4))</f>
        <v>0</v>
      </c>
      <c r="U35" s="20">
        <f>O35-Q35-R35-S35-T35</f>
        <v>121</v>
      </c>
      <c r="V35" s="7">
        <f>RANK(U35,$U$6:$U$68,0)</f>
        <v>30</v>
      </c>
    </row>
    <row r="36" spans="1:22" s="11" customFormat="1">
      <c r="A36" s="3"/>
      <c r="B36" s="129" t="s">
        <v>67</v>
      </c>
      <c r="C36" s="49"/>
      <c r="D36" s="54" t="s">
        <v>48</v>
      </c>
      <c r="E36" s="36">
        <v>30</v>
      </c>
      <c r="F36" s="36"/>
      <c r="G36" s="36">
        <v>24</v>
      </c>
      <c r="H36" s="36">
        <v>27</v>
      </c>
      <c r="I36" s="36"/>
      <c r="J36" s="36">
        <v>39</v>
      </c>
      <c r="K36" s="36"/>
      <c r="L36" s="36"/>
      <c r="M36" s="36"/>
      <c r="N36" s="36"/>
      <c r="O36" s="20">
        <f>SUM(E36:N36)</f>
        <v>120</v>
      </c>
      <c r="P36" s="58">
        <f>COUNT(E36:N36)</f>
        <v>4</v>
      </c>
      <c r="Q36" s="20">
        <f>IF(P36&lt;6,0,+SMALL((E36:N36),1))</f>
        <v>0</v>
      </c>
      <c r="R36" s="20">
        <f>IF(P36&lt;7,0,+SMALL((E36:N36),2))</f>
        <v>0</v>
      </c>
      <c r="S36" s="20">
        <f>IF(P36&lt;8,0,+SMALL((E36:N36),3))</f>
        <v>0</v>
      </c>
      <c r="T36" s="20">
        <f>IF(P36&lt;9,0,+SMALL((E36:N36),4))</f>
        <v>0</v>
      </c>
      <c r="U36" s="20">
        <f>O36-Q36-R36-S36-T36</f>
        <v>120</v>
      </c>
      <c r="V36" s="7">
        <f>RANK(U36,$U$6:$U$68,0)</f>
        <v>31</v>
      </c>
    </row>
    <row r="37" spans="1:22" s="11" customFormat="1">
      <c r="A37" s="3"/>
      <c r="B37" s="129" t="s">
        <v>241</v>
      </c>
      <c r="C37" s="36"/>
      <c r="D37" s="119" t="s">
        <v>192</v>
      </c>
      <c r="E37" s="36">
        <v>20</v>
      </c>
      <c r="F37" s="36"/>
      <c r="G37" s="36">
        <v>21</v>
      </c>
      <c r="H37" s="160">
        <v>16</v>
      </c>
      <c r="I37" s="36">
        <v>35</v>
      </c>
      <c r="J37" s="36">
        <v>22</v>
      </c>
      <c r="K37" s="36"/>
      <c r="L37" s="36"/>
      <c r="M37" s="36"/>
      <c r="N37" s="36"/>
      <c r="O37" s="20">
        <f>SUM(E37:N37)</f>
        <v>114</v>
      </c>
      <c r="P37" s="58">
        <f>COUNT(E37:N37)</f>
        <v>5</v>
      </c>
      <c r="Q37" s="20">
        <f>IF(P37&lt;6,0,+SMALL((E37:N37),1))</f>
        <v>0</v>
      </c>
      <c r="R37" s="20">
        <f>IF(P37&lt;7,0,+SMALL((E37:N37),2))</f>
        <v>0</v>
      </c>
      <c r="S37" s="20">
        <f>IF(P37&lt;8,0,+SMALL((E37:N37),3))</f>
        <v>0</v>
      </c>
      <c r="T37" s="20">
        <f>IF(P37&lt;9,0,+SMALL((E37:N37),4))</f>
        <v>0</v>
      </c>
      <c r="U37" s="20">
        <f>O37-Q37-R37-S37-T37</f>
        <v>114</v>
      </c>
      <c r="V37" s="7">
        <f>RANK(U37,$U$6:$U$68,0)</f>
        <v>32</v>
      </c>
    </row>
    <row r="38" spans="1:22" s="11" customFormat="1">
      <c r="A38" s="3"/>
      <c r="B38" s="129" t="s">
        <v>98</v>
      </c>
      <c r="C38" s="36"/>
      <c r="D38" s="46" t="s">
        <v>22</v>
      </c>
      <c r="E38" s="36">
        <v>24</v>
      </c>
      <c r="F38" s="36">
        <v>26</v>
      </c>
      <c r="G38" s="36">
        <v>25</v>
      </c>
      <c r="H38" s="36"/>
      <c r="I38" s="36">
        <v>32</v>
      </c>
      <c r="J38" s="36"/>
      <c r="K38" s="36"/>
      <c r="L38" s="36"/>
      <c r="M38" s="36"/>
      <c r="N38" s="36"/>
      <c r="O38" s="20">
        <f>SUM(E38:N38)</f>
        <v>107</v>
      </c>
      <c r="P38" s="58">
        <f>COUNT(E38:N38)</f>
        <v>4</v>
      </c>
      <c r="Q38" s="20">
        <f>IF(P38&lt;6,0,+SMALL((E38:N38),1))</f>
        <v>0</v>
      </c>
      <c r="R38" s="20">
        <f>IF(P38&lt;7,0,+SMALL((E38:N38),2))</f>
        <v>0</v>
      </c>
      <c r="S38" s="20">
        <f>IF(P38&lt;8,0,+SMALL((E38:N38),3))</f>
        <v>0</v>
      </c>
      <c r="T38" s="20">
        <f>IF(P38&lt;9,0,+SMALL((E38:N38),4))</f>
        <v>0</v>
      </c>
      <c r="U38" s="20">
        <f>O38-Q38-R38-S38-T38</f>
        <v>107</v>
      </c>
      <c r="V38" s="7">
        <f>RANK(U38,$U$6:$U$68,0)</f>
        <v>33</v>
      </c>
    </row>
    <row r="39" spans="1:22" s="11" customFormat="1">
      <c r="A39" s="3"/>
      <c r="B39" s="129" t="s">
        <v>258</v>
      </c>
      <c r="C39" s="36"/>
      <c r="D39" s="45" t="s">
        <v>8</v>
      </c>
      <c r="E39" s="36">
        <v>25</v>
      </c>
      <c r="F39" s="36"/>
      <c r="G39" s="36"/>
      <c r="H39" s="36">
        <v>19</v>
      </c>
      <c r="I39" s="36"/>
      <c r="J39" s="36"/>
      <c r="K39" s="36">
        <v>28</v>
      </c>
      <c r="L39" s="36">
        <v>32</v>
      </c>
      <c r="M39" s="36"/>
      <c r="N39" s="36"/>
      <c r="O39" s="20">
        <f>SUM(E39:N39)</f>
        <v>104</v>
      </c>
      <c r="P39" s="58">
        <f>COUNT(E39:N39)</f>
        <v>4</v>
      </c>
      <c r="Q39" s="20">
        <f>IF(P39&lt;6,0,+SMALL((E39:N39),1))</f>
        <v>0</v>
      </c>
      <c r="R39" s="20">
        <f>IF(P39&lt;7,0,+SMALL((E39:N39),2))</f>
        <v>0</v>
      </c>
      <c r="S39" s="20">
        <f>IF(P39&lt;8,0,+SMALL((E39:N39),3))</f>
        <v>0</v>
      </c>
      <c r="T39" s="20">
        <f>IF(P39&lt;9,0,+SMALL((E39:N39),4))</f>
        <v>0</v>
      </c>
      <c r="U39" s="20">
        <f>O39-Q39-R39-S39-T39</f>
        <v>104</v>
      </c>
      <c r="V39" s="7">
        <f>RANK(U39,$U$6:$U$68,0)</f>
        <v>34</v>
      </c>
    </row>
    <row r="40" spans="1:22">
      <c r="B40" s="129" t="s">
        <v>302</v>
      </c>
      <c r="C40" s="36"/>
      <c r="D40" s="86" t="s">
        <v>181</v>
      </c>
      <c r="E40" s="36"/>
      <c r="F40" s="36"/>
      <c r="G40" s="36">
        <v>22</v>
      </c>
      <c r="H40" s="36">
        <v>36</v>
      </c>
      <c r="I40" s="36"/>
      <c r="J40" s="36"/>
      <c r="K40" s="36"/>
      <c r="L40" s="36">
        <v>34</v>
      </c>
      <c r="M40" s="36"/>
      <c r="N40" s="36"/>
      <c r="O40" s="20">
        <f>SUM(E40:N40)</f>
        <v>92</v>
      </c>
      <c r="P40" s="58">
        <f>COUNT(E40:N40)</f>
        <v>3</v>
      </c>
      <c r="Q40" s="20">
        <f>IF(P40&lt;6,0,+SMALL((E40:N40),1))</f>
        <v>0</v>
      </c>
      <c r="R40" s="20">
        <f>IF(P40&lt;7,0,+SMALL((E40:N40),2))</f>
        <v>0</v>
      </c>
      <c r="S40" s="20">
        <f>IF(P40&lt;8,0,+SMALL((E40:N40),3))</f>
        <v>0</v>
      </c>
      <c r="T40" s="20">
        <f>IF(P40&lt;9,0,+SMALL((E40:N40),4))</f>
        <v>0</v>
      </c>
      <c r="U40" s="20">
        <f>O40-Q40-R40-S40-T40</f>
        <v>92</v>
      </c>
      <c r="V40" s="7">
        <f>RANK(U40,$U$6:$U$68,0)</f>
        <v>35</v>
      </c>
    </row>
    <row r="41" spans="1:22" s="11" customFormat="1">
      <c r="A41" s="3"/>
      <c r="B41" s="129" t="s">
        <v>287</v>
      </c>
      <c r="C41" s="36"/>
      <c r="D41" s="46" t="s">
        <v>22</v>
      </c>
      <c r="E41" s="36"/>
      <c r="F41" s="36">
        <v>22</v>
      </c>
      <c r="G41" s="36">
        <v>23</v>
      </c>
      <c r="H41" s="36"/>
      <c r="I41" s="36"/>
      <c r="J41" s="36">
        <v>21</v>
      </c>
      <c r="K41" s="36"/>
      <c r="L41" s="36">
        <v>26</v>
      </c>
      <c r="M41" s="36"/>
      <c r="N41" s="36"/>
      <c r="O41" s="20">
        <f>SUM(E41:N41)</f>
        <v>92</v>
      </c>
      <c r="P41" s="58">
        <f>COUNT(E41:N41)</f>
        <v>4</v>
      </c>
      <c r="Q41" s="20">
        <f>IF(P41&lt;6,0,+SMALL((E41:N41),1))</f>
        <v>0</v>
      </c>
      <c r="R41" s="20">
        <f>IF(P41&lt;7,0,+SMALL((E41:N41),2))</f>
        <v>0</v>
      </c>
      <c r="S41" s="20">
        <f>IF(P41&lt;8,0,+SMALL((E41:N41),3))</f>
        <v>0</v>
      </c>
      <c r="T41" s="20">
        <f>IF(P41&lt;9,0,+SMALL((E41:N41),4))</f>
        <v>0</v>
      </c>
      <c r="U41" s="20">
        <f>O41-Q41-R41-S41-T41</f>
        <v>92</v>
      </c>
      <c r="V41" s="7">
        <f>RANK(U41,$U$6:$U$68,0)</f>
        <v>35</v>
      </c>
    </row>
    <row r="42" spans="1:22" s="11" customFormat="1">
      <c r="A42" s="3"/>
      <c r="B42" s="129" t="s">
        <v>129</v>
      </c>
      <c r="C42" s="36"/>
      <c r="D42" s="78" t="s">
        <v>11</v>
      </c>
      <c r="E42" s="36">
        <v>31</v>
      </c>
      <c r="F42" s="36"/>
      <c r="G42" s="36"/>
      <c r="H42" s="36"/>
      <c r="I42" s="36">
        <v>32</v>
      </c>
      <c r="J42" s="36"/>
      <c r="K42" s="36"/>
      <c r="L42" s="36">
        <v>29</v>
      </c>
      <c r="M42" s="36"/>
      <c r="N42" s="36"/>
      <c r="O42" s="20">
        <f>SUM(E42:N42)</f>
        <v>92</v>
      </c>
      <c r="P42" s="58">
        <f>COUNT(E42:N42)</f>
        <v>3</v>
      </c>
      <c r="Q42" s="20">
        <f>IF(P42&lt;6,0,+SMALL((E42:N42),1))</f>
        <v>0</v>
      </c>
      <c r="R42" s="20">
        <f>IF(P42&lt;7,0,+SMALL((E42:N42),2))</f>
        <v>0</v>
      </c>
      <c r="S42" s="20">
        <f>IF(P42&lt;8,0,+SMALL((E42:N42),3))</f>
        <v>0</v>
      </c>
      <c r="T42" s="20">
        <f>IF(P42&lt;9,0,+SMALL((E42:N42),4))</f>
        <v>0</v>
      </c>
      <c r="U42" s="20">
        <f>O42-Q42-R42-S42-T42</f>
        <v>92</v>
      </c>
      <c r="V42" s="7">
        <f>RANK(U42,$U$6:$U$68,0)</f>
        <v>35</v>
      </c>
    </row>
    <row r="43" spans="1:22" s="11" customFormat="1">
      <c r="A43" s="3"/>
      <c r="B43" s="129" t="s">
        <v>68</v>
      </c>
      <c r="C43" s="36"/>
      <c r="D43" s="76" t="s">
        <v>16</v>
      </c>
      <c r="E43" s="36">
        <v>36</v>
      </c>
      <c r="F43" s="36">
        <v>26</v>
      </c>
      <c r="G43" s="36"/>
      <c r="H43" s="36"/>
      <c r="I43" s="36"/>
      <c r="J43" s="36"/>
      <c r="K43" s="36"/>
      <c r="L43" s="36"/>
      <c r="M43" s="36">
        <v>28</v>
      </c>
      <c r="N43" s="36"/>
      <c r="O43" s="20">
        <f>SUM(E43:N43)</f>
        <v>90</v>
      </c>
      <c r="P43" s="58">
        <f>COUNT(E43:N43)</f>
        <v>3</v>
      </c>
      <c r="Q43" s="20">
        <f>IF(P43&lt;6,0,+SMALL((E43:N43),1))</f>
        <v>0</v>
      </c>
      <c r="R43" s="20">
        <f>IF(P43&lt;7,0,+SMALL((E43:N43),2))</f>
        <v>0</v>
      </c>
      <c r="S43" s="20">
        <f>IF(P43&lt;8,0,+SMALL((E43:N43),3))</f>
        <v>0</v>
      </c>
      <c r="T43" s="20">
        <f>IF(P43&lt;9,0,+SMALL((E43:N43),4))</f>
        <v>0</v>
      </c>
      <c r="U43" s="20">
        <f>O43-Q43-R43-S43-T43</f>
        <v>90</v>
      </c>
      <c r="V43" s="7">
        <f>RANK(U43,$U$6:$U$68,0)</f>
        <v>38</v>
      </c>
    </row>
    <row r="44" spans="1:22" s="11" customFormat="1">
      <c r="A44" s="3"/>
      <c r="B44" s="129" t="s">
        <v>166</v>
      </c>
      <c r="C44" s="36"/>
      <c r="D44" s="45" t="s">
        <v>8</v>
      </c>
      <c r="E44" s="36"/>
      <c r="F44" s="36"/>
      <c r="G44" s="36">
        <v>29</v>
      </c>
      <c r="H44" s="36">
        <v>32</v>
      </c>
      <c r="I44" s="36"/>
      <c r="J44" s="36">
        <v>27</v>
      </c>
      <c r="K44" s="36"/>
      <c r="L44" s="36"/>
      <c r="M44" s="36"/>
      <c r="N44" s="36"/>
      <c r="O44" s="20">
        <f>SUM(E44:N44)</f>
        <v>88</v>
      </c>
      <c r="P44" s="58">
        <f>COUNT(E44:N44)</f>
        <v>3</v>
      </c>
      <c r="Q44" s="20">
        <f>IF(P44&lt;6,0,+SMALL((E44:N44),1))</f>
        <v>0</v>
      </c>
      <c r="R44" s="20">
        <f>IF(P44&lt;7,0,+SMALL((E44:N44),2))</f>
        <v>0</v>
      </c>
      <c r="S44" s="20">
        <f>IF(P44&lt;8,0,+SMALL((E44:N44),3))</f>
        <v>0</v>
      </c>
      <c r="T44" s="20">
        <f>IF(P44&lt;9,0,+SMALL((E44:N44),4))</f>
        <v>0</v>
      </c>
      <c r="U44" s="20">
        <f>O44-Q44-R44-S44-T44</f>
        <v>88</v>
      </c>
      <c r="V44" s="7">
        <f>RANK(U44,$U$6:$U$68,0)</f>
        <v>39</v>
      </c>
    </row>
    <row r="45" spans="1:22" s="11" customFormat="1">
      <c r="A45" s="3"/>
      <c r="B45" s="129" t="s">
        <v>71</v>
      </c>
      <c r="C45" s="49"/>
      <c r="D45" s="55" t="s">
        <v>50</v>
      </c>
      <c r="E45" s="36">
        <v>37</v>
      </c>
      <c r="F45" s="36"/>
      <c r="G45" s="36"/>
      <c r="H45" s="36"/>
      <c r="I45" s="36">
        <v>39</v>
      </c>
      <c r="J45" s="36"/>
      <c r="K45" s="36"/>
      <c r="L45" s="36"/>
      <c r="M45" s="36"/>
      <c r="N45" s="36"/>
      <c r="O45" s="20">
        <f>SUM(E45:N45)</f>
        <v>76</v>
      </c>
      <c r="P45" s="58">
        <f>COUNT(E45:N45)</f>
        <v>2</v>
      </c>
      <c r="Q45" s="20">
        <f>IF(P45&lt;6,0,+SMALL((E45:N45),1))</f>
        <v>0</v>
      </c>
      <c r="R45" s="20">
        <f>IF(P45&lt;7,0,+SMALL((E45:N45),2))</f>
        <v>0</v>
      </c>
      <c r="S45" s="20">
        <f>IF(P45&lt;8,0,+SMALL((E45:N45),3))</f>
        <v>0</v>
      </c>
      <c r="T45" s="20">
        <f>IF(P45&lt;9,0,+SMALL((E45:N45),4))</f>
        <v>0</v>
      </c>
      <c r="U45" s="20">
        <f>O45-Q45-R45-S45-T45</f>
        <v>76</v>
      </c>
      <c r="V45" s="7">
        <f>RANK(U45,$U$6:$U$68,0)</f>
        <v>40</v>
      </c>
    </row>
    <row r="46" spans="1:22" s="11" customFormat="1">
      <c r="A46" s="3"/>
      <c r="B46" s="129" t="s">
        <v>318</v>
      </c>
      <c r="C46" s="36"/>
      <c r="D46" s="119" t="s">
        <v>192</v>
      </c>
      <c r="E46" s="36"/>
      <c r="F46" s="36"/>
      <c r="G46" s="36"/>
      <c r="H46" s="36">
        <v>31</v>
      </c>
      <c r="I46" s="36">
        <v>0</v>
      </c>
      <c r="J46" s="36">
        <v>28</v>
      </c>
      <c r="K46" s="36"/>
      <c r="L46" s="36"/>
      <c r="M46" s="160">
        <v>16</v>
      </c>
      <c r="N46" s="36"/>
      <c r="O46" s="20">
        <f>SUM(E46:N46)</f>
        <v>75</v>
      </c>
      <c r="P46" s="58">
        <f>COUNT(E46:N46)</f>
        <v>4</v>
      </c>
      <c r="Q46" s="20">
        <f>IF(P46&lt;6,0,+SMALL((E46:N46),1))</f>
        <v>0</v>
      </c>
      <c r="R46" s="20">
        <f>IF(P46&lt;7,0,+SMALL((E46:N46),2))</f>
        <v>0</v>
      </c>
      <c r="S46" s="20">
        <f>IF(P46&lt;8,0,+SMALL((E46:N46),3))</f>
        <v>0</v>
      </c>
      <c r="T46" s="20">
        <f>IF(P46&lt;9,0,+SMALL((E46:N46),4))</f>
        <v>0</v>
      </c>
      <c r="U46" s="20">
        <f>O46-Q46-R46-S46-T46</f>
        <v>75</v>
      </c>
      <c r="V46" s="7">
        <f>RANK(U46,$U$6:$U$68,0)</f>
        <v>41</v>
      </c>
    </row>
    <row r="47" spans="1:22" s="11" customFormat="1">
      <c r="A47" s="3"/>
      <c r="B47" s="129" t="s">
        <v>123</v>
      </c>
      <c r="C47" s="36"/>
      <c r="D47" s="46" t="s">
        <v>22</v>
      </c>
      <c r="E47" s="36">
        <v>38</v>
      </c>
      <c r="F47" s="36">
        <v>32</v>
      </c>
      <c r="G47" s="36"/>
      <c r="H47" s="36"/>
      <c r="I47" s="36"/>
      <c r="J47" s="36"/>
      <c r="K47" s="36"/>
      <c r="L47" s="36"/>
      <c r="M47" s="36"/>
      <c r="N47" s="36"/>
      <c r="O47" s="20">
        <f>SUM(E47:N47)</f>
        <v>70</v>
      </c>
      <c r="P47" s="58">
        <f>COUNT(E47:N47)</f>
        <v>2</v>
      </c>
      <c r="Q47" s="20">
        <f>IF(P47&lt;6,0,+SMALL((E47:N47),1))</f>
        <v>0</v>
      </c>
      <c r="R47" s="20">
        <f>IF(P47&lt;7,0,+SMALL((E47:N47),2))</f>
        <v>0</v>
      </c>
      <c r="S47" s="20">
        <f>IF(P47&lt;8,0,+SMALL((E47:N47),3))</f>
        <v>0</v>
      </c>
      <c r="T47" s="20">
        <f>IF(P47&lt;9,0,+SMALL((E47:N47),4))</f>
        <v>0</v>
      </c>
      <c r="U47" s="20">
        <f>O47-Q47-R47-S47-T47</f>
        <v>70</v>
      </c>
      <c r="V47" s="7">
        <f>RANK(U47,$U$6:$U$68,0)</f>
        <v>42</v>
      </c>
    </row>
    <row r="48" spans="1:22" s="11" customFormat="1">
      <c r="A48" s="3"/>
      <c r="B48" s="129" t="s">
        <v>47</v>
      </c>
      <c r="C48" s="36"/>
      <c r="D48" s="46" t="s">
        <v>22</v>
      </c>
      <c r="E48" s="36">
        <v>37</v>
      </c>
      <c r="F48" s="36"/>
      <c r="G48" s="36">
        <v>31</v>
      </c>
      <c r="H48" s="36"/>
      <c r="I48" s="36"/>
      <c r="J48" s="36"/>
      <c r="K48" s="36"/>
      <c r="L48" s="36"/>
      <c r="M48" s="36"/>
      <c r="N48" s="36"/>
      <c r="O48" s="20">
        <f>SUM(E48:N48)</f>
        <v>68</v>
      </c>
      <c r="P48" s="58">
        <f>COUNT(E48:N48)</f>
        <v>2</v>
      </c>
      <c r="Q48" s="20">
        <f>IF(P48&lt;6,0,+SMALL((E48:N48),1))</f>
        <v>0</v>
      </c>
      <c r="R48" s="20">
        <f>IF(P48&lt;7,0,+SMALL((E48:N48),2))</f>
        <v>0</v>
      </c>
      <c r="S48" s="20">
        <f>IF(P48&lt;8,0,+SMALL((E48:N48),3))</f>
        <v>0</v>
      </c>
      <c r="T48" s="20">
        <f>IF(P48&lt;9,0,+SMALL((E48:N48),4))</f>
        <v>0</v>
      </c>
      <c r="U48" s="20">
        <f>O48-Q48-R48-S48-T48</f>
        <v>68</v>
      </c>
      <c r="V48" s="7">
        <f>RANK(U48,$U$6:$U$68,0)</f>
        <v>43</v>
      </c>
    </row>
    <row r="49" spans="1:22" s="11" customFormat="1">
      <c r="A49" s="3"/>
      <c r="B49" s="129" t="s">
        <v>306</v>
      </c>
      <c r="C49" s="36"/>
      <c r="D49" s="45" t="s">
        <v>8</v>
      </c>
      <c r="E49" s="36"/>
      <c r="F49" s="36"/>
      <c r="G49" s="36">
        <v>14</v>
      </c>
      <c r="H49" s="36"/>
      <c r="I49" s="36"/>
      <c r="J49" s="36"/>
      <c r="K49" s="36">
        <v>25</v>
      </c>
      <c r="L49" s="36">
        <v>27</v>
      </c>
      <c r="M49" s="36"/>
      <c r="N49" s="36"/>
      <c r="O49" s="20">
        <f>SUM(E49:N49)</f>
        <v>66</v>
      </c>
      <c r="P49" s="58">
        <f>COUNT(E49:N49)</f>
        <v>3</v>
      </c>
      <c r="Q49" s="20">
        <f>IF(P49&lt;6,0,+SMALL((E49:N49),1))</f>
        <v>0</v>
      </c>
      <c r="R49" s="20">
        <f>IF(P49&lt;7,0,+SMALL((E49:N49),2))</f>
        <v>0</v>
      </c>
      <c r="S49" s="20">
        <f>IF(P49&lt;8,0,+SMALL((E49:N49),3))</f>
        <v>0</v>
      </c>
      <c r="T49" s="20">
        <f>IF(P49&lt;9,0,+SMALL((E49:N49),4))</f>
        <v>0</v>
      </c>
      <c r="U49" s="20">
        <f>O49-Q49-R49-S49-T49</f>
        <v>66</v>
      </c>
      <c r="V49" s="7">
        <f>RANK(U49,$U$6:$U$68,0)</f>
        <v>44</v>
      </c>
    </row>
    <row r="50" spans="1:22" s="11" customFormat="1">
      <c r="A50" s="3"/>
      <c r="B50" s="129" t="s">
        <v>189</v>
      </c>
      <c r="C50" s="36"/>
      <c r="D50" s="76" t="s">
        <v>16</v>
      </c>
      <c r="E50" s="14">
        <v>38</v>
      </c>
      <c r="F50" s="36">
        <v>25</v>
      </c>
      <c r="G50" s="36"/>
      <c r="H50" s="36"/>
      <c r="I50" s="36"/>
      <c r="J50" s="36"/>
      <c r="K50" s="36"/>
      <c r="L50" s="36"/>
      <c r="M50" s="36"/>
      <c r="N50" s="36"/>
      <c r="O50" s="20">
        <f>SUM(E50:N50)</f>
        <v>63</v>
      </c>
      <c r="P50" s="58">
        <f>COUNT(E50:N50)</f>
        <v>2</v>
      </c>
      <c r="Q50" s="20">
        <f>IF(P50&lt;6,0,+SMALL((E50:N50),1))</f>
        <v>0</v>
      </c>
      <c r="R50" s="20">
        <f>IF(P50&lt;7,0,+SMALL((E50:N50),2))</f>
        <v>0</v>
      </c>
      <c r="S50" s="20">
        <f>IF(P50&lt;8,0,+SMALL((E50:N50),3))</f>
        <v>0</v>
      </c>
      <c r="T50" s="20">
        <f>IF(P50&lt;9,0,+SMALL((E50:N50),4))</f>
        <v>0</v>
      </c>
      <c r="U50" s="20">
        <f>O50-Q50-R50-S50-T50</f>
        <v>63</v>
      </c>
      <c r="V50" s="7">
        <f>RANK(U50,$U$6:$U$68,0)</f>
        <v>45</v>
      </c>
    </row>
    <row r="51" spans="1:22">
      <c r="B51" s="129" t="s">
        <v>156</v>
      </c>
      <c r="C51" s="49"/>
      <c r="D51" s="54" t="s">
        <v>48</v>
      </c>
      <c r="E51" s="36"/>
      <c r="F51" s="36"/>
      <c r="G51" s="36">
        <v>26</v>
      </c>
      <c r="H51" s="36"/>
      <c r="I51" s="36"/>
      <c r="J51" s="36"/>
      <c r="K51" s="36"/>
      <c r="L51" s="36">
        <v>36</v>
      </c>
      <c r="M51" s="36"/>
      <c r="N51" s="36"/>
      <c r="O51" s="20">
        <f>SUM(E51:N51)</f>
        <v>62</v>
      </c>
      <c r="P51" s="58">
        <f>COUNT(E51:N51)</f>
        <v>2</v>
      </c>
      <c r="Q51" s="20">
        <f>IF(P51&lt;6,0,+SMALL((E51:N51),1))</f>
        <v>0</v>
      </c>
      <c r="R51" s="20">
        <f>IF(P51&lt;7,0,+SMALL((E51:N51),2))</f>
        <v>0</v>
      </c>
      <c r="S51" s="20">
        <f>IF(P51&lt;8,0,+SMALL((E51:N51),3))</f>
        <v>0</v>
      </c>
      <c r="T51" s="20">
        <f>IF(P51&lt;9,0,+SMALL((E51:N51),4))</f>
        <v>0</v>
      </c>
      <c r="U51" s="20">
        <f>O51-Q51-R51-S51-T51</f>
        <v>62</v>
      </c>
      <c r="V51" s="7">
        <f>RANK(U51,$U$6:$U$68,0)</f>
        <v>46</v>
      </c>
    </row>
    <row r="52" spans="1:22" s="11" customFormat="1">
      <c r="A52" s="3"/>
      <c r="B52" s="129" t="s">
        <v>136</v>
      </c>
      <c r="C52" s="36"/>
      <c r="D52" s="76" t="s">
        <v>16</v>
      </c>
      <c r="E52" s="36"/>
      <c r="F52" s="36">
        <v>33</v>
      </c>
      <c r="G52" s="36"/>
      <c r="H52" s="36"/>
      <c r="I52" s="36"/>
      <c r="J52" s="36"/>
      <c r="K52" s="36"/>
      <c r="L52" s="36"/>
      <c r="M52" s="36">
        <v>28</v>
      </c>
      <c r="N52" s="36"/>
      <c r="O52" s="20">
        <f>SUM(E52:N52)</f>
        <v>61</v>
      </c>
      <c r="P52" s="58">
        <f>COUNT(E52:N52)</f>
        <v>2</v>
      </c>
      <c r="Q52" s="20">
        <f>IF(P52&lt;6,0,+SMALL((E52:N52),1))</f>
        <v>0</v>
      </c>
      <c r="R52" s="20">
        <f>IF(P52&lt;7,0,+SMALL((E52:N52),2))</f>
        <v>0</v>
      </c>
      <c r="S52" s="20">
        <f>IF(P52&lt;8,0,+SMALL((E52:N52),3))</f>
        <v>0</v>
      </c>
      <c r="T52" s="20">
        <f>IF(P52&lt;9,0,+SMALL((E52:N52),4))</f>
        <v>0</v>
      </c>
      <c r="U52" s="20">
        <f>O52-Q52-R52-S52-T52</f>
        <v>61</v>
      </c>
      <c r="V52" s="7">
        <f>RANK(U52,$U$6:$U$68,0)</f>
        <v>47</v>
      </c>
    </row>
    <row r="53" spans="1:22" s="11" customFormat="1">
      <c r="A53" s="3"/>
      <c r="B53" s="129" t="s">
        <v>294</v>
      </c>
      <c r="C53" s="36"/>
      <c r="D53" s="119" t="s">
        <v>192</v>
      </c>
      <c r="E53" s="36"/>
      <c r="F53" s="36"/>
      <c r="G53" s="36">
        <v>26</v>
      </c>
      <c r="H53" s="36"/>
      <c r="I53" s="36"/>
      <c r="J53" s="36"/>
      <c r="K53" s="160">
        <v>35</v>
      </c>
      <c r="L53" s="36"/>
      <c r="M53" s="36"/>
      <c r="N53" s="36"/>
      <c r="O53" s="20">
        <f>SUM(E53:N53)</f>
        <v>61</v>
      </c>
      <c r="P53" s="58">
        <f>COUNT(E53:N53)</f>
        <v>2</v>
      </c>
      <c r="Q53" s="20">
        <f>IF(P53&lt;6,0,+SMALL((E53:N53),1))</f>
        <v>0</v>
      </c>
      <c r="R53" s="20">
        <f>IF(P53&lt;7,0,+SMALL((E53:N53),2))</f>
        <v>0</v>
      </c>
      <c r="S53" s="20">
        <f>IF(P53&lt;8,0,+SMALL((E53:N53),3))</f>
        <v>0</v>
      </c>
      <c r="T53" s="20">
        <f>IF(P53&lt;9,0,+SMALL((E53:N53),4))</f>
        <v>0</v>
      </c>
      <c r="U53" s="20">
        <f>O53-Q53-R53-S53-T53</f>
        <v>61</v>
      </c>
      <c r="V53" s="7">
        <f>RANK(U53,$U$6:$U$68,0)</f>
        <v>47</v>
      </c>
    </row>
    <row r="54" spans="1:22" s="11" customFormat="1">
      <c r="B54" s="129" t="s">
        <v>259</v>
      </c>
      <c r="C54" s="36"/>
      <c r="D54" s="45" t="s">
        <v>8</v>
      </c>
      <c r="E54" s="36">
        <v>32</v>
      </c>
      <c r="F54" s="36"/>
      <c r="G54" s="36">
        <v>24</v>
      </c>
      <c r="H54" s="36"/>
      <c r="I54" s="36"/>
      <c r="J54" s="36"/>
      <c r="K54" s="36"/>
      <c r="L54" s="36"/>
      <c r="M54" s="36"/>
      <c r="N54" s="36"/>
      <c r="O54" s="20">
        <f>SUM(E54:N54)</f>
        <v>56</v>
      </c>
      <c r="P54" s="58">
        <f>COUNT(E54:N54)</f>
        <v>2</v>
      </c>
      <c r="Q54" s="20">
        <f>IF(P54&lt;6,0,+SMALL((E54:N54),1))</f>
        <v>0</v>
      </c>
      <c r="R54" s="20">
        <f>IF(P54&lt;7,0,+SMALL((E54:N54),2))</f>
        <v>0</v>
      </c>
      <c r="S54" s="20">
        <f>IF(P54&lt;8,0,+SMALL((E54:N54),3))</f>
        <v>0</v>
      </c>
      <c r="T54" s="20">
        <f>IF(P54&lt;9,0,+SMALL((E54:N54),4))</f>
        <v>0</v>
      </c>
      <c r="U54" s="20">
        <f>O54-Q54-R54-S54-T54</f>
        <v>56</v>
      </c>
      <c r="V54" s="7">
        <f>RANK(U54,$U$6:$U$68,0)</f>
        <v>49</v>
      </c>
    </row>
    <row r="55" spans="1:22" s="11" customFormat="1">
      <c r="B55" s="129" t="s">
        <v>331</v>
      </c>
      <c r="C55" s="36"/>
      <c r="D55" s="131" t="s">
        <v>236</v>
      </c>
      <c r="E55" s="36"/>
      <c r="F55" s="36">
        <v>28</v>
      </c>
      <c r="G55" s="36"/>
      <c r="H55" s="36"/>
      <c r="I55" s="36"/>
      <c r="J55" s="36">
        <v>28</v>
      </c>
      <c r="K55" s="36"/>
      <c r="L55" s="36"/>
      <c r="M55" s="36"/>
      <c r="N55" s="36"/>
      <c r="O55" s="20">
        <f>SUM(E55:N55)</f>
        <v>56</v>
      </c>
      <c r="P55" s="58">
        <f>COUNT(E55:N55)</f>
        <v>2</v>
      </c>
      <c r="Q55" s="20">
        <f>IF(P55&lt;6,0,+SMALL((E55:N55),1))</f>
        <v>0</v>
      </c>
      <c r="R55" s="20">
        <f>IF(P55&lt;7,0,+SMALL((E55:N55),2))</f>
        <v>0</v>
      </c>
      <c r="S55" s="20">
        <f>IF(P55&lt;8,0,+SMALL((E55:N55),3))</f>
        <v>0</v>
      </c>
      <c r="T55" s="20">
        <f>IF(P55&lt;9,0,+SMALL((E55:N55),4))</f>
        <v>0</v>
      </c>
      <c r="U55" s="20">
        <f>O55-Q55-R55-S55-T55</f>
        <v>56</v>
      </c>
      <c r="V55" s="7">
        <f>RANK(U55,$U$6:$U$68,0)</f>
        <v>49</v>
      </c>
    </row>
    <row r="56" spans="1:22" s="11" customFormat="1">
      <c r="B56" s="129" t="s">
        <v>260</v>
      </c>
      <c r="C56" s="49"/>
      <c r="D56" s="55" t="s">
        <v>50</v>
      </c>
      <c r="E56" s="36">
        <v>26</v>
      </c>
      <c r="F56" s="36">
        <v>29</v>
      </c>
      <c r="G56" s="36"/>
      <c r="H56" s="36"/>
      <c r="I56" s="36"/>
      <c r="J56" s="36"/>
      <c r="K56" s="36"/>
      <c r="L56" s="36"/>
      <c r="M56" s="36"/>
      <c r="N56" s="36"/>
      <c r="O56" s="20">
        <f>SUM(E56:N56)</f>
        <v>55</v>
      </c>
      <c r="P56" s="58">
        <f>COUNT(E56:N56)</f>
        <v>2</v>
      </c>
      <c r="Q56" s="20">
        <f>IF(P56&lt;6,0,+SMALL((E56:N56),1))</f>
        <v>0</v>
      </c>
      <c r="R56" s="20">
        <f>IF(P56&lt;7,0,+SMALL((E56:N56),2))</f>
        <v>0</v>
      </c>
      <c r="S56" s="20">
        <f>IF(P56&lt;8,0,+SMALL((E56:N56),3))</f>
        <v>0</v>
      </c>
      <c r="T56" s="20">
        <f>IF(P56&lt;9,0,+SMALL((E56:N56),4))</f>
        <v>0</v>
      </c>
      <c r="U56" s="20">
        <f>O56-Q56-R56-S56-T56</f>
        <v>55</v>
      </c>
      <c r="V56" s="7">
        <f>RANK(U56,$U$6:$U$68,0)</f>
        <v>51</v>
      </c>
    </row>
    <row r="57" spans="1:22" s="11" customFormat="1">
      <c r="B57" s="129" t="s">
        <v>244</v>
      </c>
      <c r="C57" s="49"/>
      <c r="D57" s="79" t="s">
        <v>11</v>
      </c>
      <c r="E57" s="36">
        <v>22</v>
      </c>
      <c r="F57" s="36"/>
      <c r="G57" s="36"/>
      <c r="H57" s="36">
        <v>30</v>
      </c>
      <c r="I57" s="36"/>
      <c r="J57" s="36"/>
      <c r="K57" s="36"/>
      <c r="L57" s="36"/>
      <c r="M57" s="36"/>
      <c r="N57" s="36"/>
      <c r="O57" s="20">
        <f>SUM(E57:N57)</f>
        <v>52</v>
      </c>
      <c r="P57" s="58">
        <f>COUNT(E57:N57)</f>
        <v>2</v>
      </c>
      <c r="Q57" s="20">
        <f>IF(P57&lt;6,0,+SMALL((E57:N57),1))</f>
        <v>0</v>
      </c>
      <c r="R57" s="20">
        <f>IF(P57&lt;7,0,+SMALL((E57:N57),2))</f>
        <v>0</v>
      </c>
      <c r="S57" s="20">
        <f>IF(P57&lt;8,0,+SMALL((E57:N57),3))</f>
        <v>0</v>
      </c>
      <c r="T57" s="20">
        <f>IF(P57&lt;9,0,+SMALL((E57:N57),4))</f>
        <v>0</v>
      </c>
      <c r="U57" s="20">
        <f>O57-Q57-R57-S57-T57</f>
        <v>52</v>
      </c>
      <c r="V57" s="7">
        <f>RANK(U57,$U$6:$U$68,0)</f>
        <v>52</v>
      </c>
    </row>
    <row r="58" spans="1:22" s="11" customFormat="1">
      <c r="B58" s="129" t="s">
        <v>131</v>
      </c>
      <c r="C58" s="49"/>
      <c r="D58" s="75" t="s">
        <v>109</v>
      </c>
      <c r="E58" s="36">
        <v>25</v>
      </c>
      <c r="F58" s="36">
        <v>23</v>
      </c>
      <c r="G58" s="36"/>
      <c r="H58" s="36"/>
      <c r="I58" s="36"/>
      <c r="J58" s="36"/>
      <c r="K58" s="36"/>
      <c r="L58" s="36"/>
      <c r="M58" s="36"/>
      <c r="N58" s="36"/>
      <c r="O58" s="20">
        <f>SUM(E58:N58)</f>
        <v>48</v>
      </c>
      <c r="P58" s="58">
        <f>COUNT(E58:N58)</f>
        <v>2</v>
      </c>
      <c r="Q58" s="20">
        <f>IF(P58&lt;6,0,+SMALL((E58:N58),1))</f>
        <v>0</v>
      </c>
      <c r="R58" s="20">
        <f>IF(P58&lt;7,0,+SMALL((E58:N58),2))</f>
        <v>0</v>
      </c>
      <c r="S58" s="20">
        <f>IF(P58&lt;8,0,+SMALL((E58:N58),3))</f>
        <v>0</v>
      </c>
      <c r="T58" s="20">
        <f>IF(P58&lt;9,0,+SMALL((E58:N58),4))</f>
        <v>0</v>
      </c>
      <c r="U58" s="20">
        <f>O58-Q58-R58-S58-T58</f>
        <v>48</v>
      </c>
      <c r="V58" s="7">
        <f>RANK(U58,$U$6:$U$68,0)</f>
        <v>53</v>
      </c>
    </row>
    <row r="59" spans="1:22" s="11" customFormat="1">
      <c r="B59" s="129" t="s">
        <v>325</v>
      </c>
      <c r="C59" s="36"/>
      <c r="D59" s="131" t="s">
        <v>236</v>
      </c>
      <c r="E59" s="36">
        <v>0</v>
      </c>
      <c r="F59" s="36">
        <v>0</v>
      </c>
      <c r="G59" s="36">
        <v>0</v>
      </c>
      <c r="H59" s="36"/>
      <c r="I59" s="36"/>
      <c r="J59" s="36">
        <v>17</v>
      </c>
      <c r="K59" s="36"/>
      <c r="L59" s="36">
        <v>28</v>
      </c>
      <c r="M59" s="36"/>
      <c r="N59" s="36"/>
      <c r="O59" s="20">
        <f>SUM(E59:N59)</f>
        <v>45</v>
      </c>
      <c r="P59" s="58">
        <f>COUNT(E59:N59)</f>
        <v>5</v>
      </c>
      <c r="Q59" s="20">
        <f>IF(P59&lt;6,0,+SMALL((E59:N59),1))</f>
        <v>0</v>
      </c>
      <c r="R59" s="20">
        <f>IF(P59&lt;7,0,+SMALL((E59:N59),2))</f>
        <v>0</v>
      </c>
      <c r="S59" s="20">
        <f>IF(P59&lt;8,0,+SMALL((E59:N59),3))</f>
        <v>0</v>
      </c>
      <c r="T59" s="20">
        <f>IF(P59&lt;9,0,+SMALL((E59:N59),4))</f>
        <v>0</v>
      </c>
      <c r="U59" s="20">
        <f>O59-Q59-R59-S59-T59</f>
        <v>45</v>
      </c>
      <c r="V59" s="7">
        <f>RANK(U59,$U$6:$U$68,0)</f>
        <v>54</v>
      </c>
    </row>
    <row r="60" spans="1:22" s="11" customFormat="1">
      <c r="B60" s="129" t="s">
        <v>303</v>
      </c>
      <c r="C60" s="36"/>
      <c r="D60" s="45" t="s">
        <v>8</v>
      </c>
      <c r="E60" s="36"/>
      <c r="F60" s="36"/>
      <c r="G60" s="36">
        <v>37</v>
      </c>
      <c r="H60" s="36"/>
      <c r="I60" s="36"/>
      <c r="J60" s="36"/>
      <c r="K60" s="36"/>
      <c r="L60" s="36"/>
      <c r="M60" s="36"/>
      <c r="N60" s="36"/>
      <c r="O60" s="20">
        <f>SUM(E60:N60)</f>
        <v>37</v>
      </c>
      <c r="P60" s="58">
        <f>COUNT(E60:N60)</f>
        <v>1</v>
      </c>
      <c r="Q60" s="20">
        <f>IF(P60&lt;6,0,+SMALL((E60:N60),1))</f>
        <v>0</v>
      </c>
      <c r="R60" s="20">
        <f>IF(P60&lt;7,0,+SMALL((E60:N60),2))</f>
        <v>0</v>
      </c>
      <c r="S60" s="20">
        <f>IF(P60&lt;8,0,+SMALL((E60:N60),3))</f>
        <v>0</v>
      </c>
      <c r="T60" s="20">
        <f>IF(P60&lt;9,0,+SMALL((E60:N60),4))</f>
        <v>0</v>
      </c>
      <c r="U60" s="20">
        <f>O60-Q60-R60-S60-T60</f>
        <v>37</v>
      </c>
      <c r="V60" s="7">
        <f>RANK(U60,$U$6:$U$68,0)</f>
        <v>55</v>
      </c>
    </row>
    <row r="61" spans="1:22" s="11" customFormat="1">
      <c r="A61" s="3"/>
      <c r="B61" s="129" t="s">
        <v>286</v>
      </c>
      <c r="C61" s="49"/>
      <c r="D61" s="55" t="s">
        <v>50</v>
      </c>
      <c r="E61" s="36"/>
      <c r="F61" s="36">
        <v>33</v>
      </c>
      <c r="G61" s="36"/>
      <c r="H61" s="36"/>
      <c r="I61" s="36"/>
      <c r="J61" s="36"/>
      <c r="K61" s="36"/>
      <c r="L61" s="36"/>
      <c r="M61" s="36"/>
      <c r="N61" s="36"/>
      <c r="O61" s="20">
        <f>SUM(E61:N61)</f>
        <v>33</v>
      </c>
      <c r="P61" s="58">
        <f>COUNT(E61:N61)</f>
        <v>1</v>
      </c>
      <c r="Q61" s="20">
        <f>IF(P61&lt;6,0,+SMALL((E61:N61),1))</f>
        <v>0</v>
      </c>
      <c r="R61" s="20">
        <f>IF(P61&lt;7,0,+SMALL((E61:N61),2))</f>
        <v>0</v>
      </c>
      <c r="S61" s="20">
        <f>IF(P61&lt;8,0,+SMALL((E61:N61),3))</f>
        <v>0</v>
      </c>
      <c r="T61" s="20">
        <f>IF(P61&lt;9,0,+SMALL((E61:N61),4))</f>
        <v>0</v>
      </c>
      <c r="U61" s="20">
        <f>O61-Q61-R61-S61-T61</f>
        <v>33</v>
      </c>
      <c r="V61" s="7">
        <f>RANK(U61,$U$6:$U$68,0)</f>
        <v>56</v>
      </c>
    </row>
    <row r="62" spans="1:22" s="11" customFormat="1">
      <c r="A62" s="3"/>
      <c r="B62" s="129" t="s">
        <v>317</v>
      </c>
      <c r="C62" s="36"/>
      <c r="D62" s="86" t="s">
        <v>181</v>
      </c>
      <c r="E62" s="36"/>
      <c r="F62" s="36"/>
      <c r="G62" s="36"/>
      <c r="H62" s="36">
        <v>29</v>
      </c>
      <c r="I62" s="36"/>
      <c r="J62" s="36"/>
      <c r="K62" s="36"/>
      <c r="L62" s="36"/>
      <c r="M62" s="36"/>
      <c r="N62" s="36"/>
      <c r="O62" s="20">
        <f>SUM(E62:N62)</f>
        <v>29</v>
      </c>
      <c r="P62" s="58">
        <f>COUNT(E62:N62)</f>
        <v>1</v>
      </c>
      <c r="Q62" s="20">
        <f>IF(P62&lt;6,0,+SMALL((E62:N62),1))</f>
        <v>0</v>
      </c>
      <c r="R62" s="20">
        <f>IF(P62&lt;7,0,+SMALL((E62:N62),2))</f>
        <v>0</v>
      </c>
      <c r="S62" s="20">
        <f>IF(P62&lt;8,0,+SMALL((E62:N62),3))</f>
        <v>0</v>
      </c>
      <c r="T62" s="20">
        <f>IF(P62&lt;9,0,+SMALL((E62:N62),4))</f>
        <v>0</v>
      </c>
      <c r="U62" s="20">
        <f>O62-Q62-R62-S62-T62</f>
        <v>29</v>
      </c>
      <c r="V62" s="7">
        <f>RANK(U62,$U$6:$U$68,0)</f>
        <v>57</v>
      </c>
    </row>
    <row r="63" spans="1:22" s="11" customFormat="1">
      <c r="A63" s="3"/>
      <c r="B63" s="129" t="s">
        <v>39</v>
      </c>
      <c r="C63" s="36"/>
      <c r="D63" s="76" t="s">
        <v>16</v>
      </c>
      <c r="E63" s="36"/>
      <c r="F63" s="36">
        <v>29</v>
      </c>
      <c r="G63" s="36"/>
      <c r="H63" s="36"/>
      <c r="I63" s="36"/>
      <c r="J63" s="36"/>
      <c r="K63" s="36"/>
      <c r="L63" s="36"/>
      <c r="M63" s="36"/>
      <c r="N63" s="36"/>
      <c r="O63" s="20">
        <f>SUM(E63:N63)</f>
        <v>29</v>
      </c>
      <c r="P63" s="58">
        <f>COUNT(E63:N63)</f>
        <v>1</v>
      </c>
      <c r="Q63" s="20">
        <f>IF(P63&lt;6,0,+SMALL((E63:N63),1))</f>
        <v>0</v>
      </c>
      <c r="R63" s="20">
        <f>IF(P63&lt;7,0,+SMALL((E63:N63),2))</f>
        <v>0</v>
      </c>
      <c r="S63" s="20">
        <f>IF(P63&lt;8,0,+SMALL((E63:N63),3))</f>
        <v>0</v>
      </c>
      <c r="T63" s="20">
        <f>IF(P63&lt;9,0,+SMALL((E63:N63),4))</f>
        <v>0</v>
      </c>
      <c r="U63" s="20">
        <f>O63-Q63-R63-S63-T63</f>
        <v>29</v>
      </c>
      <c r="V63" s="7">
        <f>RANK(U63,$U$6:$U$68,0)</f>
        <v>57</v>
      </c>
    </row>
    <row r="64" spans="1:22" s="11" customFormat="1">
      <c r="A64" s="3"/>
      <c r="B64" s="129" t="s">
        <v>240</v>
      </c>
      <c r="C64" s="36"/>
      <c r="D64" s="119" t="s">
        <v>192</v>
      </c>
      <c r="E64" s="36">
        <v>25</v>
      </c>
      <c r="F64" s="36"/>
      <c r="G64" s="36"/>
      <c r="H64" s="36"/>
      <c r="I64" s="36"/>
      <c r="J64" s="36"/>
      <c r="K64" s="36"/>
      <c r="L64" s="36"/>
      <c r="M64" s="36"/>
      <c r="N64" s="36"/>
      <c r="O64" s="20">
        <f>SUM(E64:N64)</f>
        <v>25</v>
      </c>
      <c r="P64" s="58">
        <f>COUNT(E64:N64)</f>
        <v>1</v>
      </c>
      <c r="Q64" s="20">
        <f>IF(P64&lt;6,0,+SMALL((E64:N64),1))</f>
        <v>0</v>
      </c>
      <c r="R64" s="20">
        <f>IF(P64&lt;7,0,+SMALL((E64:N64),2))</f>
        <v>0</v>
      </c>
      <c r="S64" s="20">
        <f>IF(P64&lt;8,0,+SMALL((E64:N64),3))</f>
        <v>0</v>
      </c>
      <c r="T64" s="20">
        <f>IF(P64&lt;9,0,+SMALL((E64:N64),4))</f>
        <v>0</v>
      </c>
      <c r="U64" s="20">
        <f>O64-Q64-R64-S64-T64</f>
        <v>25</v>
      </c>
      <c r="V64" s="7">
        <f>RANK(U64,$U$6:$U$68,0)</f>
        <v>59</v>
      </c>
    </row>
    <row r="65" spans="1:22" s="11" customFormat="1">
      <c r="B65" s="129" t="s">
        <v>304</v>
      </c>
      <c r="C65" s="36"/>
      <c r="D65" s="45" t="s">
        <v>8</v>
      </c>
      <c r="E65" s="36"/>
      <c r="F65" s="36"/>
      <c r="G65" s="36">
        <v>22</v>
      </c>
      <c r="H65" s="36"/>
      <c r="I65" s="36"/>
      <c r="J65" s="36"/>
      <c r="K65" s="36"/>
      <c r="L65" s="36"/>
      <c r="M65" s="36"/>
      <c r="N65" s="36"/>
      <c r="O65" s="20">
        <f>SUM(E65:N65)</f>
        <v>22</v>
      </c>
      <c r="P65" s="58">
        <f>COUNT(E65:N65)</f>
        <v>1</v>
      </c>
      <c r="Q65" s="20">
        <f>IF(P65&lt;6,0,+SMALL((E65:N65),1))</f>
        <v>0</v>
      </c>
      <c r="R65" s="20">
        <f>IF(P65&lt;7,0,+SMALL((E65:N65),2))</f>
        <v>0</v>
      </c>
      <c r="S65" s="20">
        <f>IF(P65&lt;8,0,+SMALL((E65:N65),3))</f>
        <v>0</v>
      </c>
      <c r="T65" s="20">
        <f>IF(P65&lt;9,0,+SMALL((E65:N65),4))</f>
        <v>0</v>
      </c>
      <c r="U65" s="20">
        <f>O65-Q65-R65-S65-T65</f>
        <v>22</v>
      </c>
      <c r="V65" s="7">
        <f>RANK(U65,$U$6:$U$68,0)</f>
        <v>60</v>
      </c>
    </row>
    <row r="66" spans="1:22">
      <c r="B66" s="129" t="s">
        <v>238</v>
      </c>
      <c r="C66" s="130"/>
      <c r="D66" s="76" t="s">
        <v>16</v>
      </c>
      <c r="E66" s="36">
        <v>20</v>
      </c>
      <c r="F66" s="36"/>
      <c r="G66" s="36"/>
      <c r="H66" s="36"/>
      <c r="I66" s="36"/>
      <c r="J66" s="36"/>
      <c r="K66" s="36"/>
      <c r="L66" s="36"/>
      <c r="M66" s="36"/>
      <c r="N66" s="36"/>
      <c r="O66" s="20">
        <f>SUM(E66:N66)</f>
        <v>20</v>
      </c>
      <c r="P66" s="58">
        <f>COUNT(E66:N66)</f>
        <v>1</v>
      </c>
      <c r="Q66" s="20">
        <f>IF(P66&lt;6,0,+SMALL((E66:N66),1))</f>
        <v>0</v>
      </c>
      <c r="R66" s="20">
        <f>IF(P66&lt;7,0,+SMALL((E66:N66),2))</f>
        <v>0</v>
      </c>
      <c r="S66" s="20">
        <f>IF(P66&lt;8,0,+SMALL((E66:N66),3))</f>
        <v>0</v>
      </c>
      <c r="T66" s="20">
        <f>IF(P66&lt;9,0,+SMALL((E66:N66),4))</f>
        <v>0</v>
      </c>
      <c r="U66" s="20">
        <f>O66-Q66-R66-S66-T66</f>
        <v>20</v>
      </c>
      <c r="V66" s="7">
        <f>RANK(U66,$U$6:$U$68,0)</f>
        <v>61</v>
      </c>
    </row>
    <row r="67" spans="1:22" s="11" customFormat="1">
      <c r="A67" s="3"/>
      <c r="B67" s="129" t="s">
        <v>305</v>
      </c>
      <c r="C67" s="36"/>
      <c r="D67" s="45" t="s">
        <v>8</v>
      </c>
      <c r="E67" s="36"/>
      <c r="F67" s="36"/>
      <c r="G67" s="36">
        <v>12</v>
      </c>
      <c r="H67" s="36"/>
      <c r="I67" s="36"/>
      <c r="J67" s="36"/>
      <c r="K67" s="36"/>
      <c r="L67" s="36"/>
      <c r="M67" s="36"/>
      <c r="N67" s="36"/>
      <c r="O67" s="20">
        <f>SUM(E67:N67)</f>
        <v>12</v>
      </c>
      <c r="P67" s="58">
        <f>COUNT(E67:N67)</f>
        <v>1</v>
      </c>
      <c r="Q67" s="20">
        <f>IF(P67&lt;6,0,+SMALL((E67:N67),1))</f>
        <v>0</v>
      </c>
      <c r="R67" s="20">
        <f>IF(P67&lt;7,0,+SMALL((E67:N67),2))</f>
        <v>0</v>
      </c>
      <c r="S67" s="20">
        <f>IF(P67&lt;8,0,+SMALL((E67:N67),3))</f>
        <v>0</v>
      </c>
      <c r="T67" s="20">
        <f>IF(P67&lt;9,0,+SMALL((E67:N67),4))</f>
        <v>0</v>
      </c>
      <c r="U67" s="20">
        <f>O67-Q67-R67-S67-T67</f>
        <v>12</v>
      </c>
      <c r="V67" s="7">
        <f>RANK(U67,$U$6:$U$68,0)</f>
        <v>62</v>
      </c>
    </row>
    <row r="68" spans="1:22" s="11" customFormat="1">
      <c r="A68" s="3"/>
      <c r="B68" s="129" t="s">
        <v>149</v>
      </c>
      <c r="C68" s="36"/>
      <c r="D68" s="71" t="s">
        <v>107</v>
      </c>
      <c r="E68" s="36">
        <v>0</v>
      </c>
      <c r="F68" s="36">
        <v>0</v>
      </c>
      <c r="G68" s="36">
        <v>0</v>
      </c>
      <c r="H68" s="36"/>
      <c r="I68" s="36"/>
      <c r="J68" s="36"/>
      <c r="K68" s="36"/>
      <c r="L68" s="36"/>
      <c r="M68" s="36"/>
      <c r="N68" s="36"/>
      <c r="O68" s="20">
        <f>SUM(E68:N68)</f>
        <v>0</v>
      </c>
      <c r="P68" s="58">
        <f>COUNT(E68:N68)</f>
        <v>3</v>
      </c>
      <c r="Q68" s="20">
        <f>IF(P68&lt;6,0,+SMALL((E68:N68),1))</f>
        <v>0</v>
      </c>
      <c r="R68" s="20">
        <f>IF(P68&lt;7,0,+SMALL((E68:N68),2))</f>
        <v>0</v>
      </c>
      <c r="S68" s="20">
        <f>IF(P68&lt;8,0,+SMALL((E68:N68),3))</f>
        <v>0</v>
      </c>
      <c r="T68" s="20">
        <f>IF(P68&lt;9,0,+SMALL((E68:N68),4))</f>
        <v>0</v>
      </c>
      <c r="U68" s="20">
        <f>O68-Q68-R68-S68-T68</f>
        <v>0</v>
      </c>
      <c r="V68" s="7">
        <f>RANK(U68,$U$6:$U$68,0)</f>
        <v>63</v>
      </c>
    </row>
    <row r="69" spans="1:22">
      <c r="B69" s="136"/>
      <c r="C69" s="24"/>
      <c r="F69" s="4"/>
      <c r="O69" s="24"/>
    </row>
    <row r="70" spans="1:22">
      <c r="B70" s="13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</row>
    <row r="71" spans="1:22">
      <c r="B71" s="6"/>
      <c r="D71" s="27"/>
      <c r="E71" s="24"/>
      <c r="F71" s="24"/>
      <c r="G71" s="24"/>
      <c r="H71" s="24"/>
      <c r="I71" s="24"/>
      <c r="J71" s="24"/>
      <c r="K71" s="24"/>
      <c r="L71" s="24"/>
      <c r="M71" s="24"/>
      <c r="N71" s="24"/>
    </row>
    <row r="73" spans="1:22">
      <c r="B73" s="228"/>
      <c r="C73" s="228"/>
      <c r="D73" s="228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</row>
    <row r="75" spans="1:22">
      <c r="V75" s="25"/>
    </row>
  </sheetData>
  <sortState ref="B6:V68">
    <sortCondition ref="V6:V68"/>
  </sortState>
  <mergeCells count="24">
    <mergeCell ref="V4:V5"/>
    <mergeCell ref="L4:L5"/>
    <mergeCell ref="M4:M5"/>
    <mergeCell ref="N4:N5"/>
    <mergeCell ref="O4:O5"/>
    <mergeCell ref="P4:P5"/>
    <mergeCell ref="Q4:Q5"/>
    <mergeCell ref="T4:T5"/>
    <mergeCell ref="U2:V2"/>
    <mergeCell ref="K4:K5"/>
    <mergeCell ref="B2:C2"/>
    <mergeCell ref="B73:D7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R4:R5"/>
    <mergeCell ref="S4:S5"/>
    <mergeCell ref="U4:U5"/>
  </mergeCells>
  <conditionalFormatting sqref="V6:V68">
    <cfRule type="cellIs" dxfId="15" priority="33" operator="equal">
      <formula>3</formula>
    </cfRule>
    <cfRule type="cellIs" dxfId="14" priority="34" operator="equal">
      <formula>2</formula>
    </cfRule>
    <cfRule type="cellIs" dxfId="13" priority="35" operator="equal">
      <formula>1</formula>
    </cfRule>
    <cfRule type="cellIs" dxfId="12" priority="36" operator="between">
      <formula>1</formula>
      <formula>3</formula>
    </cfRule>
  </conditionalFormatting>
  <pageMargins left="0" right="0" top="0" bottom="0" header="0" footer="0"/>
  <pageSetup paperSize="9" scale="90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AQ78"/>
  <sheetViews>
    <sheetView zoomScale="76" zoomScaleNormal="76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4" sqref="B4:B5"/>
    </sheetView>
  </sheetViews>
  <sheetFormatPr baseColWidth="10" defaultColWidth="11.44140625" defaultRowHeight="14.4"/>
  <cols>
    <col min="1" max="1" width="3.44140625" style="8" customWidth="1"/>
    <col min="2" max="2" width="28.21875" style="3" customWidth="1"/>
    <col min="3" max="3" width="5.109375" style="9" customWidth="1"/>
    <col min="4" max="4" width="15" style="11" customWidth="1"/>
    <col min="5" max="34" width="4.109375" style="10" customWidth="1"/>
    <col min="35" max="35" width="5.44140625" style="10" customWidth="1"/>
    <col min="36" max="40" width="4.44140625" style="11" customWidth="1"/>
    <col min="41" max="41" width="8.44140625" style="11" customWidth="1"/>
    <col min="42" max="42" width="4.44140625" style="11" customWidth="1"/>
    <col min="43" max="43" width="2.88671875" style="11" customWidth="1"/>
    <col min="44" max="16384" width="11.44140625" style="8"/>
  </cols>
  <sheetData>
    <row r="1" spans="1:42" ht="15" thickBot="1">
      <c r="A1" s="3"/>
      <c r="C1" s="4"/>
      <c r="D1" s="3"/>
    </row>
    <row r="2" spans="1:42" ht="20.25" customHeight="1" thickBot="1">
      <c r="A2" s="3"/>
      <c r="B2" s="270" t="s">
        <v>215</v>
      </c>
      <c r="C2" s="272"/>
      <c r="D2" s="125">
        <v>2023</v>
      </c>
      <c r="E2" s="31"/>
      <c r="F2" s="31"/>
      <c r="G2" s="31"/>
      <c r="H2" s="31"/>
      <c r="I2" s="31"/>
      <c r="J2" s="31"/>
      <c r="K2" s="32"/>
      <c r="L2" s="32"/>
      <c r="M2" s="32"/>
      <c r="N2" s="32"/>
      <c r="O2" s="32"/>
      <c r="P2" s="32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270" t="s">
        <v>65</v>
      </c>
      <c r="AL2" s="271"/>
      <c r="AM2" s="271"/>
      <c r="AN2" s="271"/>
      <c r="AO2" s="271"/>
      <c r="AP2" s="272"/>
    </row>
    <row r="3" spans="1:42" ht="15" thickBot="1">
      <c r="A3" s="3"/>
      <c r="C3" s="4"/>
      <c r="D3" s="3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</row>
    <row r="4" spans="1:42" ht="97.2" customHeight="1" thickBot="1">
      <c r="A4" s="3"/>
      <c r="B4" s="224" t="s">
        <v>63</v>
      </c>
      <c r="C4" s="220" t="s">
        <v>53</v>
      </c>
      <c r="D4" s="222" t="s">
        <v>217</v>
      </c>
      <c r="E4" s="211" t="s">
        <v>220</v>
      </c>
      <c r="F4" s="212"/>
      <c r="G4" s="213"/>
      <c r="H4" s="214" t="s">
        <v>219</v>
      </c>
      <c r="I4" s="215"/>
      <c r="J4" s="216"/>
      <c r="K4" s="199" t="s">
        <v>218</v>
      </c>
      <c r="L4" s="200"/>
      <c r="M4" s="201"/>
      <c r="N4" s="186" t="s">
        <v>221</v>
      </c>
      <c r="O4" s="187"/>
      <c r="P4" s="188"/>
      <c r="Q4" s="202" t="s">
        <v>222</v>
      </c>
      <c r="R4" s="203"/>
      <c r="S4" s="204"/>
      <c r="T4" s="180" t="s">
        <v>223</v>
      </c>
      <c r="U4" s="181"/>
      <c r="V4" s="182"/>
      <c r="W4" s="205" t="s">
        <v>224</v>
      </c>
      <c r="X4" s="206"/>
      <c r="Y4" s="207"/>
      <c r="Z4" s="208" t="s">
        <v>226</v>
      </c>
      <c r="AA4" s="209"/>
      <c r="AB4" s="210"/>
      <c r="AC4" s="183" t="s">
        <v>225</v>
      </c>
      <c r="AD4" s="184"/>
      <c r="AE4" s="185"/>
      <c r="AF4" s="186"/>
      <c r="AG4" s="187"/>
      <c r="AH4" s="188"/>
      <c r="AI4" s="273" t="s">
        <v>212</v>
      </c>
      <c r="AJ4" s="235" t="s">
        <v>51</v>
      </c>
      <c r="AK4" s="265" t="s">
        <v>55</v>
      </c>
      <c r="AL4" s="193" t="s">
        <v>54</v>
      </c>
      <c r="AM4" s="191" t="s">
        <v>56</v>
      </c>
      <c r="AN4" s="191" t="s">
        <v>207</v>
      </c>
      <c r="AO4" s="263" t="s">
        <v>211</v>
      </c>
      <c r="AP4" s="178" t="s">
        <v>49</v>
      </c>
    </row>
    <row r="5" spans="1:42" s="11" customFormat="1" ht="15" thickBot="1">
      <c r="A5" s="3"/>
      <c r="B5" s="225"/>
      <c r="C5" s="221"/>
      <c r="D5" s="269"/>
      <c r="E5" s="33" t="s">
        <v>75</v>
      </c>
      <c r="F5" s="33" t="s">
        <v>76</v>
      </c>
      <c r="G5" s="33" t="s">
        <v>77</v>
      </c>
      <c r="H5" s="72" t="s">
        <v>75</v>
      </c>
      <c r="I5" s="72" t="s">
        <v>76</v>
      </c>
      <c r="J5" s="72" t="s">
        <v>77</v>
      </c>
      <c r="K5" s="72" t="s">
        <v>75</v>
      </c>
      <c r="L5" s="72" t="s">
        <v>76</v>
      </c>
      <c r="M5" s="72" t="s">
        <v>77</v>
      </c>
      <c r="N5" s="33" t="s">
        <v>75</v>
      </c>
      <c r="O5" s="73" t="s">
        <v>76</v>
      </c>
      <c r="P5" s="74" t="s">
        <v>77</v>
      </c>
      <c r="Q5" s="72" t="s">
        <v>75</v>
      </c>
      <c r="R5" s="72" t="s">
        <v>76</v>
      </c>
      <c r="S5" s="72" t="s">
        <v>77</v>
      </c>
      <c r="T5" s="33" t="s">
        <v>75</v>
      </c>
      <c r="U5" s="33" t="s">
        <v>76</v>
      </c>
      <c r="V5" s="33" t="s">
        <v>77</v>
      </c>
      <c r="W5" s="72" t="s">
        <v>75</v>
      </c>
      <c r="X5" s="72" t="s">
        <v>76</v>
      </c>
      <c r="Y5" s="72" t="s">
        <v>77</v>
      </c>
      <c r="Z5" s="72" t="s">
        <v>75</v>
      </c>
      <c r="AA5" s="72" t="s">
        <v>76</v>
      </c>
      <c r="AB5" s="72" t="s">
        <v>77</v>
      </c>
      <c r="AC5" s="72" t="s">
        <v>75</v>
      </c>
      <c r="AD5" s="72" t="s">
        <v>76</v>
      </c>
      <c r="AE5" s="72" t="s">
        <v>77</v>
      </c>
      <c r="AF5" s="33" t="s">
        <v>75</v>
      </c>
      <c r="AG5" s="33" t="s">
        <v>76</v>
      </c>
      <c r="AH5" s="33" t="s">
        <v>77</v>
      </c>
      <c r="AI5" s="274"/>
      <c r="AJ5" s="236"/>
      <c r="AK5" s="266"/>
      <c r="AL5" s="194"/>
      <c r="AM5" s="192"/>
      <c r="AN5" s="192"/>
      <c r="AO5" s="264"/>
      <c r="AP5" s="179"/>
    </row>
    <row r="6" spans="1:42" s="11" customFormat="1">
      <c r="B6" s="48" t="s">
        <v>120</v>
      </c>
      <c r="C6" s="36"/>
      <c r="D6" s="44" t="s">
        <v>5</v>
      </c>
      <c r="E6" s="7">
        <f>IF(VLOOKUP($B6,'DAMES BRUT'!$B$6:$E$78,4,FALSE)="","",(VLOOKUP($B6,'DAMES BRUT'!$B$6:$E$78,4,FALSE)))</f>
        <v>20</v>
      </c>
      <c r="F6" s="7">
        <f>IF(VLOOKUP($B6,'DAMES NET'!$B$6:E$78,4,FALSE)="","",(VLOOKUP($B6,'DAMES NET'!$B$6:$E$78,4,FALSE)))</f>
        <v>32</v>
      </c>
      <c r="G6" s="59">
        <f>IF(F6="","",SUM(E6:F6))</f>
        <v>52</v>
      </c>
      <c r="H6" s="7" t="str">
        <f>IF(VLOOKUP($B6,'DAMES BRUT'!$B$6:$F$78,5,FALSE)="","",(VLOOKUP($B6,'DAMES BRUT'!$B$6:$F$78,5,FALSE)))</f>
        <v/>
      </c>
      <c r="I6" s="7" t="str">
        <f>IF(VLOOKUP($B6,'DAMES NET'!$B$6:$F$78,5,FALSE)="","",(VLOOKUP($B6,'DAMES NET'!$B$6:$F$78,5,FALSE)))</f>
        <v/>
      </c>
      <c r="J6" s="59" t="str">
        <f>IF(I6="","",SUM(H6:I6))</f>
        <v/>
      </c>
      <c r="K6" s="7">
        <f>IF(VLOOKUP($B6,'DAMES BRUT'!$B$6:$G$78,6,FALSE)="","",(VLOOKUP($B6,'DAMES BRUT'!$B$6:$G$78,6,FALSE)))</f>
        <v>19</v>
      </c>
      <c r="L6" s="7">
        <f>IF(VLOOKUP($B6,'DAMES NET'!$B$6:$G$78,6,FALSE)="","",(VLOOKUP($B6,'DAMES NET'!$B$6:$G$78,6,FALSE)))</f>
        <v>32</v>
      </c>
      <c r="M6" s="59">
        <f>IF(L6="","",SUM(K6:L6))</f>
        <v>51</v>
      </c>
      <c r="N6" s="7">
        <f>IF(VLOOKUP($B6,'DAMES BRUT'!$B$6:$H$78,7,FALSE)="","",(VLOOKUP($B6,'DAMES BRUT'!$B$6:$H$78,7,FALSE)))</f>
        <v>14</v>
      </c>
      <c r="O6" s="7">
        <f>IF(VLOOKUP($B6,'DAMES NET'!$B$6:$H$78,7,FALSE)="","",(VLOOKUP($B6,'DAMES NET'!$B$6:$H$78,7,FALSE)))</f>
        <v>30</v>
      </c>
      <c r="P6" s="59">
        <f>IF(O6="","",SUM(N6:O6))</f>
        <v>44</v>
      </c>
      <c r="Q6" s="7">
        <f>IF(VLOOKUP($B6,'DAMES BRUT'!$B$6:$I$78,8,FALSE)="","",(VLOOKUP($B6,'DAMES BRUT'!$B$6:$I$78,8,FALSE)))</f>
        <v>27</v>
      </c>
      <c r="R6" s="7">
        <f>IF(VLOOKUP($B6,'DAMES NET'!$B$6:$I$78,8,FALSE)="","",(VLOOKUP($B6,'DAMES NET'!$B$6:$I$78,8,FALSE)))</f>
        <v>39</v>
      </c>
      <c r="S6" s="59">
        <f>IF(R6="","",SUM(Q6:R6))</f>
        <v>66</v>
      </c>
      <c r="T6" s="7" t="str">
        <f>IF(VLOOKUP($B6,'DAMES BRUT'!$B$6:$J$78,9,FALSE)="","",(VLOOKUP($B6,'DAMES BRUT'!$B$6:$J$78,9,FALSE)))</f>
        <v/>
      </c>
      <c r="U6" s="7" t="str">
        <f>IF(VLOOKUP($B6,'DAMES NET'!$B$6:$J$78,9,FALSE)="","",(VLOOKUP($B6,'DAMES NET'!$B$6:$J$78,9,FALSE)))</f>
        <v/>
      </c>
      <c r="V6" s="59" t="str">
        <f>IF(U6="","",SUM(T6:U6))</f>
        <v/>
      </c>
      <c r="W6" s="7" t="str">
        <f>IF(VLOOKUP($B6,'DAMES BRUT'!$B$6:$K$78,10,FALSE)="","",(VLOOKUP($B6,'DAMES BRUT'!$B$6:$K$78,10,FALSE)))</f>
        <v/>
      </c>
      <c r="X6" s="7" t="str">
        <f>IF(VLOOKUP($B6,'DAMES NET'!$B$6:$K$78,10,FALSE)="","",(VLOOKUP($B6,'DAMES NET'!$B$6:$K$78,10,FALSE)))</f>
        <v/>
      </c>
      <c r="Y6" s="59" t="str">
        <f>IF(X6="","",SUM(W6:X6))</f>
        <v/>
      </c>
      <c r="Z6" s="7" t="str">
        <f>IF(VLOOKUP($B6,'DAMES BRUT'!$B$6:$L$78,11,FALSE)="","",(VLOOKUP($B6,'DAMES BRUT'!$B$6:$L$78,11,FALSE)))</f>
        <v/>
      </c>
      <c r="AA6" s="7" t="str">
        <f>IF(VLOOKUP($B6,'DAMES NET'!$B$6:$L$78,11,FALSE)="","",(VLOOKUP($B6,'DAMES NET'!$B$6:$L$78,11,FALSE)))</f>
        <v/>
      </c>
      <c r="AB6" s="59" t="str">
        <f>IF(AA6="","",SUM(Z6:AA6))</f>
        <v/>
      </c>
      <c r="AC6" s="7">
        <f>IF(VLOOKUP($B6,'DAMES BRUT'!$B$6:$M$78,12,FALSE)="","",(VLOOKUP($B6,'DAMES BRUT'!$B$6:$M$78,12,FALSE)))</f>
        <v>23</v>
      </c>
      <c r="AD6" s="7">
        <f>IF(VLOOKUP($B6,'DAMES NET'!$B$6:$M$78,12,FALSE)="","",(VLOOKUP($B6,'DAMES NET'!$B$6:$M$78,12,FALSE)))</f>
        <v>33</v>
      </c>
      <c r="AE6" s="59">
        <f>IF(AD6="","",SUM(AC6:AD6))</f>
        <v>56</v>
      </c>
      <c r="AF6" s="7" t="str">
        <f>IF(VLOOKUP($B6,'DAMES BRUT'!$B$6:$N$78,13,FALSE)="","",(VLOOKUP($B6,'DAMES BRUT'!$B$6:$N$73,13,FALSE)))</f>
        <v/>
      </c>
      <c r="AG6" s="7" t="str">
        <f>IF(VLOOKUP($B6,'DAMES NET'!$B$6:$N$78,13,FALSE)="","",(VLOOKUP($B6,'DAMES NET'!$B$6:$N$78,13,FALSE)))</f>
        <v/>
      </c>
      <c r="AH6" s="59" t="str">
        <f>IF(AG6="","",SUM(AF6:AG6))</f>
        <v/>
      </c>
      <c r="AI6" s="59">
        <f>SUM(G6,J6,M6,P6,S6,V6,Y6,AB6,AE6,AH6)</f>
        <v>269</v>
      </c>
      <c r="AJ6" s="20">
        <f>+COUNT(G6,J6,M6,P6,S6,V6,Y6,AB6,AE6,AH6)</f>
        <v>5</v>
      </c>
      <c r="AK6" s="20">
        <f>IF(AJ6&lt;6,0,+SMALL(($G6,$J6,$M6,$P6,$S6,$V6,$Y6,$AB6,$AE6,$AH6),1))</f>
        <v>0</v>
      </c>
      <c r="AL6" s="20">
        <f>IF(AJ6&lt;7,0,+SMALL(($G6,$J6,$M6,$P6,$S6,$V6,$Y6,$AB6,$AE6,$AH6),2))</f>
        <v>0</v>
      </c>
      <c r="AM6" s="20">
        <f>IF(AJ6&lt;8,0,+SMALL(($G6,$J6,$M6,$P6,$S6,$V6,$Y6,$AB6,$AE6,$AH6),3))</f>
        <v>0</v>
      </c>
      <c r="AN6" s="20">
        <f>IF(AJ6&lt;9,0,+SMALL(($G6,$J6,$M6,$P6,$S6,$V6,$Y6,$AB6,$AE6,$AH6),4))</f>
        <v>0</v>
      </c>
      <c r="AO6" s="20">
        <f>AI6-AK6-AL6-AM6-AN6</f>
        <v>269</v>
      </c>
      <c r="AP6" s="7">
        <f>RANK(AO6,$AO$6:$AO$78,0)</f>
        <v>1</v>
      </c>
    </row>
    <row r="7" spans="1:42" s="11" customFormat="1">
      <c r="B7" s="48" t="s">
        <v>116</v>
      </c>
      <c r="C7" s="36"/>
      <c r="D7" s="47" t="s">
        <v>50</v>
      </c>
      <c r="E7" s="7" t="str">
        <f>IF(VLOOKUP($B7,'DAMES BRUT'!$B$6:$E$78,4,FALSE)="","",(VLOOKUP($B7,'DAMES BRUT'!$B$6:$E$78,4,FALSE)))</f>
        <v/>
      </c>
      <c r="F7" s="7" t="str">
        <f>IF(VLOOKUP($B7,'DAMES NET'!$B$6:E$78,4,FALSE)="","",(VLOOKUP($B7,'DAMES NET'!$B$6:$E$78,4,FALSE)))</f>
        <v/>
      </c>
      <c r="G7" s="59" t="str">
        <f>IF(F7="","",SUM(E7:F7))</f>
        <v/>
      </c>
      <c r="H7" s="7">
        <f>IF(VLOOKUP($B7,'DAMES BRUT'!$B$6:$F$78,5,FALSE)="","",(VLOOKUP($B7,'DAMES BRUT'!$B$6:$F$78,5,FALSE)))</f>
        <v>14</v>
      </c>
      <c r="I7" s="7">
        <f>IF(VLOOKUP($B7,'DAMES NET'!$B$6:$F$78,5,FALSE)="","",(VLOOKUP($B7,'DAMES NET'!$B$6:$F$78,5,FALSE)))</f>
        <v>32</v>
      </c>
      <c r="J7" s="59">
        <f>IF(I7="","",SUM(H7:I7))</f>
        <v>46</v>
      </c>
      <c r="K7" s="7">
        <f>IF(VLOOKUP($B7,'DAMES BRUT'!$B$6:$G$78,6,FALSE)="","",(VLOOKUP($B7,'DAMES BRUT'!$B$6:$G$78,6,FALSE)))</f>
        <v>13</v>
      </c>
      <c r="L7" s="7">
        <f>IF(VLOOKUP($B7,'DAMES NET'!$B$6:$G$78,6,FALSE)="","",(VLOOKUP($B7,'DAMES NET'!$B$6:$G$78,6,FALSE)))</f>
        <v>31</v>
      </c>
      <c r="M7" s="59">
        <f>IF(L7="","",SUM(K7:L7))</f>
        <v>44</v>
      </c>
      <c r="N7" s="7">
        <f>IF(VLOOKUP($B7,'DAMES BRUT'!$B$6:$H$78,7,FALSE)="","",(VLOOKUP($B7,'DAMES BRUT'!$B$6:$H$78,7,FALSE)))</f>
        <v>10</v>
      </c>
      <c r="O7" s="7">
        <f>IF(VLOOKUP($B7,'DAMES NET'!$B$6:$H$78,7,FALSE)="","",(VLOOKUP($B7,'DAMES NET'!$B$6:$H$78,7,FALSE)))</f>
        <v>33</v>
      </c>
      <c r="P7" s="59">
        <f>IF(O7="","",SUM(N7:O7))</f>
        <v>43</v>
      </c>
      <c r="Q7" s="7">
        <f>IF(VLOOKUP($B7,'DAMES BRUT'!$B$6:$I$78,8,FALSE)="","",(VLOOKUP($B7,'DAMES BRUT'!$B$6:$I$78,8,FALSE)))</f>
        <v>18</v>
      </c>
      <c r="R7" s="7">
        <f>IF(VLOOKUP($B7,'DAMES NET'!$B$6:$I$78,8,FALSE)="","",(VLOOKUP($B7,'DAMES NET'!$B$6:$I$78,8,FALSE)))</f>
        <v>29</v>
      </c>
      <c r="S7" s="59">
        <f>IF(R7="","",SUM(Q7:R7))</f>
        <v>47</v>
      </c>
      <c r="T7" s="7">
        <f>IF(VLOOKUP($B7,'DAMES BRUT'!$B$6:$J$78,9,FALSE)="","",(VLOOKUP($B7,'DAMES BRUT'!$B$6:$J$78,9,FALSE)))</f>
        <v>13</v>
      </c>
      <c r="U7" s="7">
        <f>IF(VLOOKUP($B7,'DAMES NET'!$B$6:$J$78,9,FALSE)="","",(VLOOKUP($B7,'DAMES NET'!$B$6:$J$78,9,FALSE)))</f>
        <v>31</v>
      </c>
      <c r="V7" s="59">
        <f>IF(U7="","",SUM(T7:U7))</f>
        <v>44</v>
      </c>
      <c r="W7" s="7">
        <f>IF(VLOOKUP($B7,'DAMES BRUT'!$B$6:$K$78,10,FALSE)="","",(VLOOKUP($B7,'DAMES BRUT'!$B$6:$K$78,10,FALSE)))</f>
        <v>22</v>
      </c>
      <c r="X7" s="7">
        <f>IF(VLOOKUP($B7,'DAMES NET'!$B$6:$K$78,10,FALSE)="","",(VLOOKUP($B7,'DAMES NET'!$B$6:$K$78,10,FALSE)))</f>
        <v>39</v>
      </c>
      <c r="Y7" s="59">
        <f>IF(X7="","",SUM(W7:X7))</f>
        <v>61</v>
      </c>
      <c r="Z7" s="7" t="str">
        <f>IF(VLOOKUP($B7,'DAMES BRUT'!$B$6:$L$78,11,FALSE)="","",(VLOOKUP($B7,'DAMES BRUT'!$B$6:$L$78,11,FALSE)))</f>
        <v/>
      </c>
      <c r="AA7" s="7" t="str">
        <f>IF(VLOOKUP($B7,'DAMES NET'!$B$6:$L$78,11,FALSE)="","",(VLOOKUP($B7,'DAMES NET'!$B$6:$L$78,11,FALSE)))</f>
        <v/>
      </c>
      <c r="AB7" s="59" t="str">
        <f>IF(AA7="","",SUM(Z7:AA7))</f>
        <v/>
      </c>
      <c r="AC7" s="7">
        <f>IF(VLOOKUP($B7,'DAMES BRUT'!$B$6:$M$78,12,FALSE)="","",(VLOOKUP($B7,'DAMES BRUT'!$B$6:$M$78,12,FALSE)))</f>
        <v>19</v>
      </c>
      <c r="AD7" s="7">
        <f>IF(VLOOKUP($B7,'DAMES NET'!$B$6:$M$78,12,FALSE)="","",(VLOOKUP($B7,'DAMES NET'!$B$6:$M$78,12,FALSE)))</f>
        <v>33</v>
      </c>
      <c r="AE7" s="59">
        <f>IF(AD7="","",SUM(AC7:AD7))</f>
        <v>52</v>
      </c>
      <c r="AF7" s="7" t="str">
        <f>IF(VLOOKUP($B7,'DAMES BRUT'!$B$6:$N$78,13,FALSE)="","",(VLOOKUP($B7,'DAMES BRUT'!$B$6:$N$73,13,FALSE)))</f>
        <v/>
      </c>
      <c r="AG7" s="7" t="str">
        <f>IF(VLOOKUP($B7,'DAMES NET'!$B$6:$N$78,13,FALSE)="","",(VLOOKUP($B7,'DAMES NET'!$B$6:$N$78,13,FALSE)))</f>
        <v/>
      </c>
      <c r="AH7" s="59" t="str">
        <f>IF(AG7="","",SUM(AF7:AG7))</f>
        <v/>
      </c>
      <c r="AI7" s="59">
        <f>SUM(G7,J7,M7,P7,S7,V7,Y7,AB7,AE7,AH7)</f>
        <v>337</v>
      </c>
      <c r="AJ7" s="20">
        <f>+COUNT(G7,J7,M7,P7,S7,V7,Y7,AB7,AE7,AH7)</f>
        <v>7</v>
      </c>
      <c r="AK7" s="20">
        <f>IF(AJ7&lt;6,0,+SMALL(($G7,$J7,$M7,$P7,$S7,$V7,$Y7,$AB7,$AE7,$AH7),1))</f>
        <v>43</v>
      </c>
      <c r="AL7" s="20">
        <f>IF(AJ7&lt;7,0,+SMALL(($G7,$J7,$M7,$P7,$S7,$V7,$Y7,$AB7,$AE7,$AH7),2))</f>
        <v>44</v>
      </c>
      <c r="AM7" s="20">
        <f>IF(AJ7&lt;8,0,+SMALL(($G7,$J7,$M7,$P7,$S7,$V7,$Y7,$AB7,$AE7,$AH7),3))</f>
        <v>0</v>
      </c>
      <c r="AN7" s="20">
        <f>IF(AJ7&lt;9,0,+SMALL(($G7,$J7,$M7,$P7,$S7,$V7,$Y7,$AB7,$AE7,$AH7),4))</f>
        <v>0</v>
      </c>
      <c r="AO7" s="20">
        <f>AI7-AK7-AL7-AM7-AN7</f>
        <v>250</v>
      </c>
      <c r="AP7" s="7">
        <f>RANK(AO7,$AO$6:$AO$78,0)</f>
        <v>2</v>
      </c>
    </row>
    <row r="8" spans="1:42" s="11" customFormat="1">
      <c r="B8" s="48" t="s">
        <v>237</v>
      </c>
      <c r="C8" s="36"/>
      <c r="D8" s="128" t="s">
        <v>236</v>
      </c>
      <c r="E8" s="7">
        <f>IF(VLOOKUP($B8,'DAMES BRUT'!$B$6:$E$78,4,FALSE)="","",(VLOOKUP($B8,'DAMES BRUT'!$B$6:$E$78,4,FALSE)))</f>
        <v>10</v>
      </c>
      <c r="F8" s="7">
        <f>IF(VLOOKUP($B8,'DAMES NET'!$B$6:E$78,4,FALSE)="","",(VLOOKUP($B8,'DAMES NET'!$B$6:$E$78,4,FALSE)))</f>
        <v>36</v>
      </c>
      <c r="G8" s="59">
        <f>IF(F8="","",SUM(E8:F8))</f>
        <v>46</v>
      </c>
      <c r="H8" s="7">
        <f>IF(VLOOKUP($B8,'DAMES BRUT'!$B$6:$F$78,5,FALSE)="","",(VLOOKUP($B8,'DAMES BRUT'!$B$6:$F$78,5,FALSE)))</f>
        <v>10</v>
      </c>
      <c r="I8" s="7">
        <f>IF(VLOOKUP($B8,'DAMES NET'!$B$6:$F$78,5,FALSE)="","",(VLOOKUP($B8,'DAMES NET'!$B$6:$F$78,5,FALSE)))</f>
        <v>31</v>
      </c>
      <c r="J8" s="59">
        <f>IF(I8="","",SUM(H8:I8))</f>
        <v>41</v>
      </c>
      <c r="K8" s="7">
        <f>IF(VLOOKUP($B8,'DAMES BRUT'!$B$6:$G$78,6,FALSE)="","",(VLOOKUP($B8,'DAMES BRUT'!$B$6:$G$78,6,FALSE)))</f>
        <v>4</v>
      </c>
      <c r="L8" s="7">
        <f>IF(VLOOKUP($B8,'DAMES NET'!$B$6:$G$78,6,FALSE)="","",(VLOOKUP($B8,'DAMES NET'!$B$6:$G$78,6,FALSE)))</f>
        <v>20</v>
      </c>
      <c r="M8" s="59">
        <f>IF(L8="","",SUM(K8:L8))</f>
        <v>24</v>
      </c>
      <c r="N8" s="7" t="str">
        <f>IF(VLOOKUP($B8,'DAMES BRUT'!$B$6:$H$78,7,FALSE)="","",(VLOOKUP($B8,'DAMES BRUT'!$B$6:$H$78,7,FALSE)))</f>
        <v/>
      </c>
      <c r="O8" s="7" t="str">
        <f>IF(VLOOKUP($B8,'DAMES NET'!$B$6:$H$78,7,FALSE)="","",(VLOOKUP($B8,'DAMES NET'!$B$6:$H$78,7,FALSE)))</f>
        <v/>
      </c>
      <c r="P8" s="59" t="str">
        <f>IF(O8="","",SUM(N8:O8))</f>
        <v/>
      </c>
      <c r="Q8" s="7">
        <f>IF(VLOOKUP($B8,'DAMES BRUT'!$B$6:$I$78,8,FALSE)="","",(VLOOKUP($B8,'DAMES BRUT'!$B$6:$I$78,8,FALSE)))</f>
        <v>12</v>
      </c>
      <c r="R8" s="7">
        <f>IF(VLOOKUP($B8,'DAMES NET'!$B$6:$I$78,8,FALSE)="","",(VLOOKUP($B8,'DAMES NET'!$B$6:$I$78,8,FALSE)))</f>
        <v>36</v>
      </c>
      <c r="S8" s="59">
        <f>IF(R8="","",SUM(Q8:R8))</f>
        <v>48</v>
      </c>
      <c r="T8" s="7">
        <f>IF(VLOOKUP($B8,'DAMES BRUT'!$B$6:$J$78,9,FALSE)="","",(VLOOKUP($B8,'DAMES BRUT'!$B$6:$J$78,9,FALSE)))</f>
        <v>5</v>
      </c>
      <c r="U8" s="7">
        <f>IF(VLOOKUP($B8,'DAMES NET'!$B$6:$J$78,9,FALSE)="","",(VLOOKUP($B8,'DAMES NET'!$B$6:$J$78,9,FALSE)))</f>
        <v>29</v>
      </c>
      <c r="V8" s="59">
        <f>IF(U8="","",SUM(T8:U8))</f>
        <v>34</v>
      </c>
      <c r="W8" s="7">
        <f>IF(VLOOKUP($B8,'DAMES BRUT'!$B$6:$K$78,10,FALSE)="","",(VLOOKUP($B8,'DAMES BRUT'!$B$6:$K$78,10,FALSE)))</f>
        <v>10</v>
      </c>
      <c r="X8" s="7">
        <f>IF(VLOOKUP($B8,'DAMES NET'!$B$6:$K$78,10,FALSE)="","",(VLOOKUP($B8,'DAMES NET'!$B$6:$K$78,10,FALSE)))</f>
        <v>34</v>
      </c>
      <c r="Y8" s="59">
        <f>IF(X8="","",SUM(W8:X8))</f>
        <v>44</v>
      </c>
      <c r="Z8" s="7">
        <f>IF(VLOOKUP($B8,'DAMES BRUT'!$B$6:$L$78,11,FALSE)="","",(VLOOKUP($B8,'DAMES BRUT'!$B$6:$L$78,11,FALSE)))</f>
        <v>13</v>
      </c>
      <c r="AA8" s="7">
        <f>IF(VLOOKUP($B8,'DAMES NET'!$B$6:$L$78,11,FALSE)="","",(VLOOKUP($B8,'DAMES NET'!$B$6:$L$78,11,FALSE)))</f>
        <v>39</v>
      </c>
      <c r="AB8" s="59">
        <f>IF(AA8="","",SUM(Z8:AA8))</f>
        <v>52</v>
      </c>
      <c r="AC8" s="7">
        <f>IF(VLOOKUP($B8,'DAMES BRUT'!$B$6:$M$78,12,FALSE)="","",(VLOOKUP($B8,'DAMES BRUT'!$B$6:$M$78,12,FALSE)))</f>
        <v>9</v>
      </c>
      <c r="AD8" s="7">
        <f>IF(VLOOKUP($B8,'DAMES NET'!$B$6:$M$78,12,FALSE)="","",(VLOOKUP($B8,'DAMES NET'!$B$6:$M$78,12,FALSE)))</f>
        <v>25</v>
      </c>
      <c r="AE8" s="59">
        <f>IF(AD8="","",SUM(AC8:AD8))</f>
        <v>34</v>
      </c>
      <c r="AF8" s="7" t="str">
        <f>IF(VLOOKUP($B8,'DAMES BRUT'!$B$6:$N$78,13,FALSE)="","",(VLOOKUP($B8,'DAMES BRUT'!$B$6:$N$73,13,FALSE)))</f>
        <v/>
      </c>
      <c r="AG8" s="7" t="str">
        <f>IF(VLOOKUP($B8,'DAMES NET'!$B$6:$N$78,13,FALSE)="","",(VLOOKUP($B8,'DAMES NET'!$B$6:$N$78,13,FALSE)))</f>
        <v/>
      </c>
      <c r="AH8" s="59" t="str">
        <f>IF(AG8="","",SUM(AF8:AG8))</f>
        <v/>
      </c>
      <c r="AI8" s="59">
        <f>SUM(G8,J8,M8,P8,S8,V8,Y8,AB8,AE8,AH8)</f>
        <v>323</v>
      </c>
      <c r="AJ8" s="20">
        <f>+COUNT(G8,J8,M8,P8,S8,V8,Y8,AB8,AE8,AH8)</f>
        <v>8</v>
      </c>
      <c r="AK8" s="20">
        <f>IF(AJ8&lt;6,0,+SMALL(($G8,$J8,$M8,$P8,$S8,$V8,$Y8,$AB8,$AE8,$AH8),1))</f>
        <v>24</v>
      </c>
      <c r="AL8" s="20">
        <f>IF(AJ8&lt;7,0,+SMALL(($G8,$J8,$M8,$P8,$S8,$V8,$Y8,$AB8,$AE8,$AH8),2))</f>
        <v>34</v>
      </c>
      <c r="AM8" s="20">
        <f>IF(AJ8&lt;8,0,+SMALL(($G8,$J8,$M8,$P8,$S8,$V8,$Y8,$AB8,$AE8,$AH8),3))</f>
        <v>34</v>
      </c>
      <c r="AN8" s="20">
        <f>IF(AJ8&lt;9,0,+SMALL(($G8,$J8,$M8,$P8,$S8,$V8,$Y8,$AB8,$AE8,$AH8),4))</f>
        <v>0</v>
      </c>
      <c r="AO8" s="20">
        <f>AI8-AK8-AL8-AM8-AN8</f>
        <v>231</v>
      </c>
      <c r="AP8" s="7">
        <f>RANK(AO8,$AO$6:$AO$78,0)</f>
        <v>3</v>
      </c>
    </row>
    <row r="9" spans="1:42" s="11" customFormat="1">
      <c r="B9" s="48" t="s">
        <v>283</v>
      </c>
      <c r="C9" s="36"/>
      <c r="D9" s="47" t="s">
        <v>50</v>
      </c>
      <c r="E9" s="7" t="str">
        <f>IF(VLOOKUP($B9,'DAMES BRUT'!$B$6:$E$78,4,FALSE)="","",(VLOOKUP($B9,'DAMES BRUT'!$B$6:$E$78,4,FALSE)))</f>
        <v/>
      </c>
      <c r="F9" s="7" t="str">
        <f>IF(VLOOKUP($B9,'DAMES NET'!$B$6:E$78,4,FALSE)="","",(VLOOKUP($B9,'DAMES NET'!$B$6:$E$78,4,FALSE)))</f>
        <v/>
      </c>
      <c r="G9" s="59" t="str">
        <f>IF(F9="","",SUM(E9:F9))</f>
        <v/>
      </c>
      <c r="H9" s="7">
        <f>IF(VLOOKUP($B9,'DAMES BRUT'!$B$6:$F$78,5,FALSE)="","",(VLOOKUP($B9,'DAMES BRUT'!$B$6:$F$78,5,FALSE)))</f>
        <v>13</v>
      </c>
      <c r="I9" s="7">
        <f>IF(VLOOKUP($B9,'DAMES NET'!$B$6:$F$78,5,FALSE)="","",(VLOOKUP($B9,'DAMES NET'!$B$6:$F$78,5,FALSE)))</f>
        <v>35</v>
      </c>
      <c r="J9" s="59">
        <f>IF(I9="","",SUM(H9:I9))</f>
        <v>48</v>
      </c>
      <c r="K9" s="7" t="str">
        <f>IF(VLOOKUP($B9,'DAMES BRUT'!$B$6:$G$78,6,FALSE)="","",(VLOOKUP($B9,'DAMES BRUT'!$B$6:$G$78,6,FALSE)))</f>
        <v/>
      </c>
      <c r="L9" s="7" t="str">
        <f>IF(VLOOKUP($B9,'DAMES NET'!$B$6:$G$78,6,FALSE)="","",(VLOOKUP($B9,'DAMES NET'!$B$6:$G$78,6,FALSE)))</f>
        <v/>
      </c>
      <c r="M9" s="59" t="str">
        <f>IF(L9="","",SUM(K9:L9))</f>
        <v/>
      </c>
      <c r="N9" s="7">
        <f>IF(VLOOKUP($B9,'DAMES BRUT'!$B$6:$H$78,7,FALSE)="","",(VLOOKUP($B9,'DAMES BRUT'!$B$6:$H$78,7,FALSE)))</f>
        <v>6</v>
      </c>
      <c r="O9" s="7">
        <f>IF(VLOOKUP($B9,'DAMES NET'!$B$6:$H$78,7,FALSE)="","",(VLOOKUP($B9,'DAMES NET'!$B$6:$H$78,7,FALSE)))</f>
        <v>26</v>
      </c>
      <c r="P9" s="59">
        <f>IF(O9="","",SUM(N9:O9))</f>
        <v>32</v>
      </c>
      <c r="Q9" s="7">
        <f>IF(VLOOKUP($B9,'DAMES BRUT'!$B$6:$I$78,8,FALSE)="","",(VLOOKUP($B9,'DAMES BRUT'!$B$6:$I$78,8,FALSE)))</f>
        <v>15</v>
      </c>
      <c r="R9" s="7">
        <f>IF(VLOOKUP($B9,'DAMES NET'!$B$6:$I$78,8,FALSE)="","",(VLOOKUP($B9,'DAMES NET'!$B$6:$I$78,8,FALSE)))</f>
        <v>33</v>
      </c>
      <c r="S9" s="59">
        <f>IF(R9="","",SUM(Q9:R9))</f>
        <v>48</v>
      </c>
      <c r="T9" s="7">
        <f>IF(VLOOKUP($B9,'DAMES BRUT'!$B$6:$J$78,9,FALSE)="","",(VLOOKUP($B9,'DAMES BRUT'!$B$6:$J$78,9,FALSE)))</f>
        <v>16</v>
      </c>
      <c r="U9" s="7">
        <f>IF(VLOOKUP($B9,'DAMES NET'!$B$6:$J$78,9,FALSE)="","",(VLOOKUP($B9,'DAMES NET'!$B$6:$J$78,9,FALSE)))</f>
        <v>39</v>
      </c>
      <c r="V9" s="59">
        <f>IF(U9="","",SUM(T9:U9))</f>
        <v>55</v>
      </c>
      <c r="W9" s="7" t="str">
        <f>IF(VLOOKUP($B9,'DAMES BRUT'!$B$6:$K$78,10,FALSE)="","",(VLOOKUP($B9,'DAMES BRUT'!$B$6:$K$78,10,FALSE)))</f>
        <v/>
      </c>
      <c r="X9" s="7" t="str">
        <f>IF(VLOOKUP($B9,'DAMES NET'!$B$6:$K$78,10,FALSE)="","",(VLOOKUP($B9,'DAMES NET'!$B$6:$K$78,10,FALSE)))</f>
        <v/>
      </c>
      <c r="Y9" s="59" t="str">
        <f>IF(X9="","",SUM(W9:X9))</f>
        <v/>
      </c>
      <c r="Z9" s="7" t="str">
        <f>IF(VLOOKUP($B9,'DAMES BRUT'!$B$6:$L$78,11,FALSE)="","",(VLOOKUP($B9,'DAMES BRUT'!$B$6:$L$78,11,FALSE)))</f>
        <v/>
      </c>
      <c r="AA9" s="7" t="str">
        <f>IF(VLOOKUP($B9,'DAMES NET'!$B$6:$L$78,11,FALSE)="","",(VLOOKUP($B9,'DAMES NET'!$B$6:$L$78,11,FALSE)))</f>
        <v/>
      </c>
      <c r="AB9" s="59" t="str">
        <f>IF(AA9="","",SUM(Z9:AA9))</f>
        <v/>
      </c>
      <c r="AC9" s="7">
        <f>IF(VLOOKUP($B9,'DAMES BRUT'!$B$6:$M$78,12,FALSE)="","",(VLOOKUP($B9,'DAMES BRUT'!$B$6:$M$78,12,FALSE)))</f>
        <v>13</v>
      </c>
      <c r="AD9" s="7">
        <f>IF(VLOOKUP($B9,'DAMES NET'!$B$6:$M$78,12,FALSE)="","",(VLOOKUP($B9,'DAMES NET'!$B$6:$M$78,12,FALSE)))</f>
        <v>29</v>
      </c>
      <c r="AE9" s="59">
        <f>IF(AD9="","",SUM(AC9:AD9))</f>
        <v>42</v>
      </c>
      <c r="AF9" s="7" t="str">
        <f>IF(VLOOKUP($B9,'DAMES BRUT'!$B$6:$N$78,13,FALSE)="","",(VLOOKUP($B9,'DAMES BRUT'!$B$6:$N$73,13,FALSE)))</f>
        <v/>
      </c>
      <c r="AG9" s="7" t="str">
        <f>IF(VLOOKUP($B9,'DAMES NET'!$B$6:$N$78,13,FALSE)="","",(VLOOKUP($B9,'DAMES NET'!$B$6:$N$78,13,FALSE)))</f>
        <v/>
      </c>
      <c r="AH9" s="59" t="str">
        <f>IF(AG9="","",SUM(AF9:AG9))</f>
        <v/>
      </c>
      <c r="AI9" s="59">
        <f>SUM(G9,J9,M9,P9,S9,V9,Y9,AB9,AE9,AH9)</f>
        <v>225</v>
      </c>
      <c r="AJ9" s="20">
        <f>+COUNT(G9,J9,M9,P9,S9,V9,Y9,AB9,AE9,AH9)</f>
        <v>5</v>
      </c>
      <c r="AK9" s="20">
        <f>IF(AJ9&lt;6,0,+SMALL(($G9,$J9,$M9,$P9,$S9,$V9,$Y9,$AB9,$AE9,$AH9),1))</f>
        <v>0</v>
      </c>
      <c r="AL9" s="20">
        <f>IF(AJ9&lt;7,0,+SMALL(($G9,$J9,$M9,$P9,$S9,$V9,$Y9,$AB9,$AE9,$AH9),2))</f>
        <v>0</v>
      </c>
      <c r="AM9" s="20">
        <f>IF(AJ9&lt;8,0,+SMALL(($G9,$J9,$M9,$P9,$S9,$V9,$Y9,$AB9,$AE9,$AH9),3))</f>
        <v>0</v>
      </c>
      <c r="AN9" s="20">
        <f>IF(AJ9&lt;9,0,+SMALL(($G9,$J9,$M9,$P9,$S9,$V9,$Y9,$AB9,$AE9,$AH9),4))</f>
        <v>0</v>
      </c>
      <c r="AO9" s="20">
        <f>AI9-AK9-AL9-AM9-AN9</f>
        <v>225</v>
      </c>
      <c r="AP9" s="7">
        <f>RANK(AO9,$AO$6:$AO$78,0)</f>
        <v>4</v>
      </c>
    </row>
    <row r="10" spans="1:42" s="11" customFormat="1">
      <c r="B10" s="48" t="s">
        <v>173</v>
      </c>
      <c r="C10" s="36"/>
      <c r="D10" s="71" t="s">
        <v>107</v>
      </c>
      <c r="E10" s="7">
        <f>IF(VLOOKUP($B10,'DAMES BRUT'!$B$6:$E$78,4,FALSE)="","",(VLOOKUP($B10,'DAMES BRUT'!$B$6:$E$78,4,FALSE)))</f>
        <v>14</v>
      </c>
      <c r="F10" s="7">
        <f>IF(VLOOKUP($B10,'DAMES NET'!$B$6:E$78,4,FALSE)="","",(VLOOKUP($B10,'DAMES NET'!$B$6:$E$78,4,FALSE)))</f>
        <v>32</v>
      </c>
      <c r="G10" s="59">
        <f>IF(F10="","",SUM(E10:F10))</f>
        <v>46</v>
      </c>
      <c r="H10" s="7">
        <f>IF(VLOOKUP($B10,'DAMES BRUT'!$B$6:$F$78,5,FALSE)="","",(VLOOKUP($B10,'DAMES BRUT'!$B$6:$F$78,5,FALSE)))</f>
        <v>15</v>
      </c>
      <c r="I10" s="7">
        <f>IF(VLOOKUP($B10,'DAMES NET'!$B$6:$F$78,5,FALSE)="","",(VLOOKUP($B10,'DAMES NET'!$B$6:$F$78,5,FALSE)))</f>
        <v>38</v>
      </c>
      <c r="J10" s="59">
        <f>IF(I10="","",SUM(H10:I10))</f>
        <v>53</v>
      </c>
      <c r="K10" s="7" t="str">
        <f>IF(VLOOKUP($B10,'DAMES BRUT'!$B$6:$G$78,6,FALSE)="","",(VLOOKUP($B10,'DAMES BRUT'!$B$6:$G$78,6,FALSE)))</f>
        <v/>
      </c>
      <c r="L10" s="7" t="str">
        <f>IF(VLOOKUP($B10,'DAMES NET'!$B$6:$G$78,6,FALSE)="","",(VLOOKUP($B10,'DAMES NET'!$B$6:$G$78,6,FALSE)))</f>
        <v/>
      </c>
      <c r="M10" s="59" t="str">
        <f>IF(L10="","",SUM(K10:L10))</f>
        <v/>
      </c>
      <c r="N10" s="7" t="str">
        <f>IF(VLOOKUP($B10,'DAMES BRUT'!$B$6:$H$78,7,FALSE)="","",(VLOOKUP($B10,'DAMES BRUT'!$B$6:$H$78,7,FALSE)))</f>
        <v/>
      </c>
      <c r="O10" s="7" t="str">
        <f>IF(VLOOKUP($B10,'DAMES NET'!$B$6:$H$78,7,FALSE)="","",(VLOOKUP($B10,'DAMES NET'!$B$6:$H$78,7,FALSE)))</f>
        <v/>
      </c>
      <c r="P10" s="59" t="str">
        <f>IF(O10="","",SUM(N10:O10))</f>
        <v/>
      </c>
      <c r="Q10" s="7" t="str">
        <f>IF(VLOOKUP($B10,'DAMES BRUT'!$B$6:$I$78,8,FALSE)="","",(VLOOKUP($B10,'DAMES BRUT'!$B$6:$I$78,8,FALSE)))</f>
        <v/>
      </c>
      <c r="R10" s="7" t="str">
        <f>IF(VLOOKUP($B10,'DAMES NET'!$B$6:$I$78,8,FALSE)="","",(VLOOKUP($B10,'DAMES NET'!$B$6:$I$78,8,FALSE)))</f>
        <v/>
      </c>
      <c r="S10" s="59" t="str">
        <f>IF(R10="","",SUM(Q10:R10))</f>
        <v/>
      </c>
      <c r="T10" s="7">
        <f>IF(VLOOKUP($B10,'DAMES BRUT'!$B$6:$J$78,9,FALSE)="","",(VLOOKUP($B10,'DAMES BRUT'!$B$6:$J$78,9,FALSE)))</f>
        <v>11</v>
      </c>
      <c r="U10" s="7">
        <f>IF(VLOOKUP($B10,'DAMES NET'!$B$6:$J$78,9,FALSE)="","",(VLOOKUP($B10,'DAMES NET'!$B$6:$J$78,9,FALSE)))</f>
        <v>30</v>
      </c>
      <c r="V10" s="59">
        <f>IF(U10="","",SUM(T10:U10))</f>
        <v>41</v>
      </c>
      <c r="W10" s="7" t="str">
        <f>IF(VLOOKUP($B10,'DAMES BRUT'!$B$6:$K$78,10,FALSE)="","",(VLOOKUP($B10,'DAMES BRUT'!$B$6:$K$78,10,FALSE)))</f>
        <v/>
      </c>
      <c r="X10" s="7" t="str">
        <f>IF(VLOOKUP($B10,'DAMES NET'!$B$6:$K$78,10,FALSE)="","",(VLOOKUP($B10,'DAMES NET'!$B$6:$K$78,10,FALSE)))</f>
        <v/>
      </c>
      <c r="Y10" s="59" t="str">
        <f>IF(X10="","",SUM(W10:X10))</f>
        <v/>
      </c>
      <c r="Z10" s="7">
        <f>IF(VLOOKUP($B10,'DAMES BRUT'!$B$6:$L$78,11,FALSE)="","",(VLOOKUP($B10,'DAMES BRUT'!$B$6:$L$78,11,FALSE)))</f>
        <v>13</v>
      </c>
      <c r="AA10" s="7">
        <f>IF(VLOOKUP($B10,'DAMES NET'!$B$6:$L$78,11,FALSE)="","",(VLOOKUP($B10,'DAMES NET'!$B$6:$L$78,11,FALSE)))</f>
        <v>34</v>
      </c>
      <c r="AB10" s="59">
        <f>IF(AA10="","",SUM(Z10:AA10))</f>
        <v>47</v>
      </c>
      <c r="AC10" s="7">
        <f>IF(VLOOKUP($B10,'DAMES BRUT'!$B$6:$M$78,12,FALSE)="","",(VLOOKUP($B10,'DAMES BRUT'!$B$6:$M$78,12,FALSE)))</f>
        <v>11</v>
      </c>
      <c r="AD10" s="7">
        <f>IF(VLOOKUP($B10,'DAMES NET'!$B$6:$M$78,12,FALSE)="","",(VLOOKUP($B10,'DAMES NET'!$B$6:$M$78,12,FALSE)))</f>
        <v>26</v>
      </c>
      <c r="AE10" s="59">
        <f>IF(AD10="","",SUM(AC10:AD10))</f>
        <v>37</v>
      </c>
      <c r="AF10" s="7" t="str">
        <f>IF(VLOOKUP($B10,'DAMES BRUT'!$B$6:$N$78,13,FALSE)="","",(VLOOKUP($B10,'DAMES BRUT'!$B$6:$N$73,13,FALSE)))</f>
        <v/>
      </c>
      <c r="AG10" s="7" t="str">
        <f>IF(VLOOKUP($B10,'DAMES NET'!$B$6:$N$78,13,FALSE)="","",(VLOOKUP($B10,'DAMES NET'!$B$6:$N$78,13,FALSE)))</f>
        <v/>
      </c>
      <c r="AH10" s="59" t="str">
        <f>IF(AG10="","",SUM(AF10:AG10))</f>
        <v/>
      </c>
      <c r="AI10" s="59">
        <f>SUM(G10,J10,M10,P10,S10,V10,Y10,AB10,AE10,AH10)</f>
        <v>224</v>
      </c>
      <c r="AJ10" s="20">
        <f>+COUNT(G10,J10,M10,P10,S10,V10,Y10,AB10,AE10,AH10)</f>
        <v>5</v>
      </c>
      <c r="AK10" s="20">
        <f>IF(AJ10&lt;6,0,+SMALL(($G10,$J10,$M10,$P10,$S10,$V10,$Y10,$AB10,$AE10,$AH10),1))</f>
        <v>0</v>
      </c>
      <c r="AL10" s="20">
        <f>IF(AJ10&lt;7,0,+SMALL(($G10,$J10,$M10,$P10,$S10,$V10,$Y10,$AB10,$AE10,$AH10),2))</f>
        <v>0</v>
      </c>
      <c r="AM10" s="20">
        <f>IF(AJ10&lt;8,0,+SMALL(($G10,$J10,$M10,$P10,$S10,$V10,$Y10,$AB10,$AE10,$AH10),3))</f>
        <v>0</v>
      </c>
      <c r="AN10" s="20">
        <f>IF(AJ10&lt;9,0,+SMALL(($G10,$J10,$M10,$P10,$S10,$V10,$Y10,$AB10,$AE10,$AH10),4))</f>
        <v>0</v>
      </c>
      <c r="AO10" s="20">
        <f>AI10-AK10-AL10-AM10-AN10</f>
        <v>224</v>
      </c>
      <c r="AP10" s="7">
        <f>RANK(AO10,$AO$6:$AO$78,0)</f>
        <v>5</v>
      </c>
    </row>
    <row r="11" spans="1:42">
      <c r="B11" s="56" t="s">
        <v>229</v>
      </c>
      <c r="C11" s="7"/>
      <c r="D11" s="316" t="s">
        <v>22</v>
      </c>
      <c r="E11" s="7">
        <f>IF(VLOOKUP($B11,'DAMES BRUT'!$B$6:$E$78,4,FALSE)="","",(VLOOKUP($B11,'DAMES BRUT'!$B$6:$E$78,4,FALSE)))</f>
        <v>13</v>
      </c>
      <c r="F11" s="7">
        <f>IF(VLOOKUP($B11,'DAMES NET'!$B$6:E$78,4,FALSE)="","",(VLOOKUP($B11,'DAMES NET'!$B$6:$E$78,4,FALSE)))</f>
        <v>30</v>
      </c>
      <c r="G11" s="59">
        <f>IF(F11="","",SUM(E11:F11))</f>
        <v>43</v>
      </c>
      <c r="H11" s="7">
        <f>IF(VLOOKUP($B11,'DAMES BRUT'!$B$6:$F$78,5,FALSE)="","",(VLOOKUP($B11,'DAMES BRUT'!$B$6:$F$78,5,FALSE)))</f>
        <v>10</v>
      </c>
      <c r="I11" s="7">
        <f>IF(VLOOKUP($B11,'DAMES NET'!$B$6:$F$78,5,FALSE)="","",(VLOOKUP($B11,'DAMES NET'!$B$6:$F$78,5,FALSE)))</f>
        <v>32</v>
      </c>
      <c r="J11" s="59">
        <f>IF(I11="","",SUM(H11:I11))</f>
        <v>42</v>
      </c>
      <c r="K11" s="7" t="str">
        <f>IF(VLOOKUP($B11,'DAMES BRUT'!$B$6:$G$78,6,FALSE)="","",(VLOOKUP($B11,'DAMES BRUT'!$B$6:$G$78,6,FALSE)))</f>
        <v/>
      </c>
      <c r="L11" s="7" t="str">
        <f>IF(VLOOKUP($B11,'DAMES NET'!$B$6:$G$78,6,FALSE)="","",(VLOOKUP($B11,'DAMES NET'!$B$6:$G$78,6,FALSE)))</f>
        <v/>
      </c>
      <c r="M11" s="59" t="str">
        <f>IF(L11="","",SUM(K11:L11))</f>
        <v/>
      </c>
      <c r="N11" s="7">
        <f>IF(VLOOKUP($B11,'DAMES BRUT'!$B$6:$H$78,7,FALSE)="","",(VLOOKUP($B11,'DAMES BRUT'!$B$6:$H$78,7,FALSE)))</f>
        <v>11</v>
      </c>
      <c r="O11" s="7">
        <f>IF(VLOOKUP($B11,'DAMES NET'!$B$6:$H$78,7,FALSE)="","",(VLOOKUP($B11,'DAMES NET'!$B$6:$H$78,7,FALSE)))</f>
        <v>36</v>
      </c>
      <c r="P11" s="59">
        <f>IF(O11="","",SUM(N11:O11))</f>
        <v>47</v>
      </c>
      <c r="Q11" s="7" t="str">
        <f>IF(VLOOKUP($B11,'DAMES BRUT'!$B$6:$I$78,8,FALSE)="","",(VLOOKUP($B11,'DAMES BRUT'!$B$6:$I$78,8,FALSE)))</f>
        <v/>
      </c>
      <c r="R11" s="7" t="str">
        <f>IF(VLOOKUP($B11,'DAMES NET'!$B$6:$I$78,8,FALSE)="","",(VLOOKUP($B11,'DAMES NET'!$B$6:$I$78,8,FALSE)))</f>
        <v/>
      </c>
      <c r="S11" s="59" t="str">
        <f>IF(R11="","",SUM(Q11:R11))</f>
        <v/>
      </c>
      <c r="T11" s="7">
        <f>IF(VLOOKUP($B11,'DAMES BRUT'!$B$6:$J$78,9,FALSE)="","",(VLOOKUP($B11,'DAMES BRUT'!$B$6:$J$78,9,FALSE)))</f>
        <v>11</v>
      </c>
      <c r="U11" s="7">
        <f>IF(VLOOKUP($B11,'DAMES NET'!$B$6:$J$78,9,FALSE)="","",(VLOOKUP($B11,'DAMES NET'!$B$6:$J$78,9,FALSE)))</f>
        <v>33</v>
      </c>
      <c r="V11" s="59">
        <f>IF(U11="","",SUM(T11:U11))</f>
        <v>44</v>
      </c>
      <c r="W11" s="7" t="str">
        <f>IF(VLOOKUP($B11,'DAMES BRUT'!$B$6:$K$78,10,FALSE)="","",(VLOOKUP($B11,'DAMES BRUT'!$B$6:$K$78,10,FALSE)))</f>
        <v/>
      </c>
      <c r="X11" s="7" t="str">
        <f>IF(VLOOKUP($B11,'DAMES NET'!$B$6:$K$78,10,FALSE)="","",(VLOOKUP($B11,'DAMES NET'!$B$6:$K$78,10,FALSE)))</f>
        <v/>
      </c>
      <c r="Y11" s="59" t="str">
        <f>IF(X11="","",SUM(W11:X11))</f>
        <v/>
      </c>
      <c r="Z11" s="7">
        <f>IF(VLOOKUP($B11,'DAMES BRUT'!$B$6:$L$78,11,FALSE)="","",(VLOOKUP($B11,'DAMES BRUT'!$B$6:$L$78,11,FALSE)))</f>
        <v>12</v>
      </c>
      <c r="AA11" s="7">
        <f>IF(VLOOKUP($B11,'DAMES NET'!$B$6:$L$78,11,FALSE)="","",(VLOOKUP($B11,'DAMES NET'!$B$6:$L$78,11,FALSE)))</f>
        <v>34</v>
      </c>
      <c r="AB11" s="59">
        <f>IF(AA11="","",SUM(Z11:AA11))</f>
        <v>46</v>
      </c>
      <c r="AC11" s="7">
        <f>IF(VLOOKUP($B11,'DAMES BRUT'!$B$6:$M$78,12,FALSE)="","",(VLOOKUP($B11,'DAMES BRUT'!$B$6:$M$78,12,FALSE)))</f>
        <v>13</v>
      </c>
      <c r="AD11" s="7">
        <f>IF(VLOOKUP($B11,'DAMES NET'!$B$6:$M$78,12,FALSE)="","",(VLOOKUP($B11,'DAMES NET'!$B$6:$M$78,12,FALSE)))</f>
        <v>31</v>
      </c>
      <c r="AE11" s="59">
        <f>IF(AD11="","",SUM(AC11:AD11))</f>
        <v>44</v>
      </c>
      <c r="AF11" s="7" t="str">
        <f>IF(VLOOKUP($B11,'DAMES BRUT'!$B$6:$N$78,13,FALSE)="","",(VLOOKUP($B11,'DAMES BRUT'!$B$6:$N$73,13,FALSE)))</f>
        <v/>
      </c>
      <c r="AG11" s="7" t="str">
        <f>IF(VLOOKUP($B11,'DAMES NET'!$B$6:$N$78,13,FALSE)="","",(VLOOKUP($B11,'DAMES NET'!$B$6:$N$78,13,FALSE)))</f>
        <v/>
      </c>
      <c r="AH11" s="59" t="str">
        <f>IF(AG11="","",SUM(AF11:AG11))</f>
        <v/>
      </c>
      <c r="AI11" s="59">
        <f>SUM(G11,J11,M11,P11,S11,V11,Y11,AB11,AE11,AH11)</f>
        <v>266</v>
      </c>
      <c r="AJ11" s="20">
        <f>+COUNT(G11,J11,M11,P11,S11,V11,Y11,AB11,AE11,AH11)</f>
        <v>6</v>
      </c>
      <c r="AK11" s="20">
        <f>IF(AJ11&lt;6,0,+SMALL(($G11,$J11,$M11,$P11,$S11,$V11,$Y11,$AB11,$AE11,$AH11),1))</f>
        <v>42</v>
      </c>
      <c r="AL11" s="20">
        <f>IF(AJ11&lt;7,0,+SMALL(($G11,$J11,$M11,$P11,$S11,$V11,$Y11,$AB11,$AE11,$AH11),2))</f>
        <v>0</v>
      </c>
      <c r="AM11" s="20">
        <f>IF(AJ11&lt;8,0,+SMALL(($G11,$J11,$M11,$P11,$S11,$V11,$Y11,$AB11,$AE11,$AH11),3))</f>
        <v>0</v>
      </c>
      <c r="AN11" s="20">
        <f>IF(AJ11&lt;9,0,+SMALL(($G11,$J11,$M11,$P11,$S11,$V11,$Y11,$AB11,$AE11,$AH11),4))</f>
        <v>0</v>
      </c>
      <c r="AO11" s="20">
        <f>AI11-AK11-AL11-AM11-AN11</f>
        <v>224</v>
      </c>
      <c r="AP11" s="7">
        <f>RANK(AO11,$AO$6:$AO$78,0)</f>
        <v>5</v>
      </c>
    </row>
    <row r="12" spans="1:42">
      <c r="B12" s="137" t="s">
        <v>161</v>
      </c>
      <c r="C12" s="36"/>
      <c r="D12" s="44" t="s">
        <v>5</v>
      </c>
      <c r="E12" s="7" t="str">
        <f>IF(VLOOKUP($B12,'DAMES BRUT'!$B$6:$E$78,4,FALSE)="","",(VLOOKUP($B12,'DAMES BRUT'!$B$6:$E$78,4,FALSE)))</f>
        <v/>
      </c>
      <c r="F12" s="7" t="str">
        <f>IF(VLOOKUP($B12,'DAMES NET'!$B$6:E$78,4,FALSE)="","",(VLOOKUP($B12,'DAMES NET'!$B$6:$E$78,4,FALSE)))</f>
        <v/>
      </c>
      <c r="G12" s="59" t="str">
        <f>IF(F12="","",SUM(E12:F12))</f>
        <v/>
      </c>
      <c r="H12" s="7" t="str">
        <f>IF(VLOOKUP($B12,'DAMES BRUT'!$B$6:$F$78,5,FALSE)="","",(VLOOKUP($B12,'DAMES BRUT'!$B$6:$F$78,5,FALSE)))</f>
        <v/>
      </c>
      <c r="I12" s="7" t="str">
        <f>IF(VLOOKUP($B12,'DAMES NET'!$B$6:$F$78,5,FALSE)="","",(VLOOKUP($B12,'DAMES NET'!$B$6:$F$78,5,FALSE)))</f>
        <v/>
      </c>
      <c r="J12" s="59" t="str">
        <f>IF(I12="","",SUM(H12:I12))</f>
        <v/>
      </c>
      <c r="K12" s="7">
        <f>IF(VLOOKUP($B12,'DAMES BRUT'!$B$6:$G$78,6,FALSE)="","",(VLOOKUP($B12,'DAMES BRUT'!$B$6:$G$78,6,FALSE)))</f>
        <v>13</v>
      </c>
      <c r="L12" s="7">
        <f>IF(VLOOKUP($B12,'DAMES NET'!$B$6:$G$78,6,FALSE)="","",(VLOOKUP($B12,'DAMES NET'!$B$6:$G$78,6,FALSE)))</f>
        <v>29</v>
      </c>
      <c r="M12" s="59">
        <f>IF(L12="","",SUM(K12:L12))</f>
        <v>42</v>
      </c>
      <c r="N12" s="7">
        <f>IF(VLOOKUP($B12,'DAMES BRUT'!$B$6:$H$78,7,FALSE)="","",(VLOOKUP($B12,'DAMES BRUT'!$B$6:$H$78,7,FALSE)))</f>
        <v>12</v>
      </c>
      <c r="O12" s="7">
        <f>IF(VLOOKUP($B12,'DAMES NET'!$B$6:$H$78,7,FALSE)="","",(VLOOKUP($B12,'DAMES NET'!$B$6:$H$78,7,FALSE)))</f>
        <v>32</v>
      </c>
      <c r="P12" s="59">
        <f>IF(O12="","",SUM(N12:O12))</f>
        <v>44</v>
      </c>
      <c r="Q12" s="7">
        <f>IF(VLOOKUP($B12,'DAMES BRUT'!$B$6:$I$78,8,FALSE)="","",(VLOOKUP($B12,'DAMES BRUT'!$B$6:$I$78,8,FALSE)))</f>
        <v>19</v>
      </c>
      <c r="R12" s="7">
        <f>IF(VLOOKUP($B12,'DAMES NET'!$B$6:$I$78,8,FALSE)="","",(VLOOKUP($B12,'DAMES NET'!$B$6:$I$78,8,FALSE)))</f>
        <v>37</v>
      </c>
      <c r="S12" s="59">
        <f>IF(R12="","",SUM(Q12:R12))</f>
        <v>56</v>
      </c>
      <c r="T12" s="7" t="str">
        <f>IF(VLOOKUP($B12,'DAMES BRUT'!$B$6:$J$78,9,FALSE)="","",(VLOOKUP($B12,'DAMES BRUT'!$B$6:$J$78,9,FALSE)))</f>
        <v/>
      </c>
      <c r="U12" s="7" t="str">
        <f>IF(VLOOKUP($B12,'DAMES NET'!$B$6:$J$78,9,FALSE)="","",(VLOOKUP($B12,'DAMES NET'!$B$6:$J$78,9,FALSE)))</f>
        <v/>
      </c>
      <c r="V12" s="59" t="str">
        <f>IF(U12="","",SUM(T12:U12))</f>
        <v/>
      </c>
      <c r="W12" s="7" t="str">
        <f>IF(VLOOKUP($B12,'DAMES BRUT'!$B$6:$K$78,10,FALSE)="","",(VLOOKUP($B12,'DAMES BRUT'!$B$6:$K$78,10,FALSE)))</f>
        <v/>
      </c>
      <c r="X12" s="7" t="str">
        <f>IF(VLOOKUP($B12,'DAMES NET'!$B$6:$K$78,10,FALSE)="","",(VLOOKUP($B12,'DAMES NET'!$B$6:$K$78,10,FALSE)))</f>
        <v/>
      </c>
      <c r="Y12" s="59" t="str">
        <f>IF(X12="","",SUM(W12:X12))</f>
        <v/>
      </c>
      <c r="Z12" s="7">
        <f>IF(VLOOKUP($B12,'DAMES BRUT'!$B$6:$L$78,11,FALSE)="","",(VLOOKUP($B12,'DAMES BRUT'!$B$6:$L$78,11,FALSE)))</f>
        <v>15</v>
      </c>
      <c r="AA12" s="7">
        <f>IF(VLOOKUP($B12,'DAMES NET'!$B$6:$L$78,11,FALSE)="","",(VLOOKUP($B12,'DAMES NET'!$B$6:$L$78,11,FALSE)))</f>
        <v>34</v>
      </c>
      <c r="AB12" s="59">
        <f>IF(AA12="","",SUM(Z12:AA12))</f>
        <v>49</v>
      </c>
      <c r="AC12" s="7">
        <f>IF(VLOOKUP($B12,'DAMES BRUT'!$B$6:$M$78,12,FALSE)="","",(VLOOKUP($B12,'DAMES BRUT'!$B$6:$M$78,12,FALSE)))</f>
        <v>9</v>
      </c>
      <c r="AD12" s="7">
        <f>IF(VLOOKUP($B12,'DAMES NET'!$B$6:$M$78,12,FALSE)="","",(VLOOKUP($B12,'DAMES NET'!$B$6:$M$78,12,FALSE)))</f>
        <v>23</v>
      </c>
      <c r="AE12" s="59">
        <f>IF(AD12="","",SUM(AC12:AD12))</f>
        <v>32</v>
      </c>
      <c r="AF12" s="7" t="str">
        <f>IF(VLOOKUP($B12,'DAMES BRUT'!$B$6:$N$78,13,FALSE)="","",(VLOOKUP($B12,'DAMES BRUT'!$B$6:$N$73,13,FALSE)))</f>
        <v/>
      </c>
      <c r="AG12" s="7" t="str">
        <f>IF(VLOOKUP($B12,'DAMES NET'!$B$6:$N$78,13,FALSE)="","",(VLOOKUP($B12,'DAMES NET'!$B$6:$N$78,13,FALSE)))</f>
        <v/>
      </c>
      <c r="AH12" s="59" t="str">
        <f>IF(AG12="","",SUM(AF12:AG12))</f>
        <v/>
      </c>
      <c r="AI12" s="59">
        <f>SUM(G12,J12,M12,P12,S12,V12,Y12,AB12,AE12,AH12)</f>
        <v>223</v>
      </c>
      <c r="AJ12" s="20">
        <f>+COUNT(G12,J12,M12,P12,S12,V12,Y12,AB12,AE12,AH12)</f>
        <v>5</v>
      </c>
      <c r="AK12" s="20">
        <f>IF(AJ12&lt;6,0,+SMALL(($G12,$J12,$M12,$P12,$S12,$V12,$Y12,$AB12,$AE12,$AH12),1))</f>
        <v>0</v>
      </c>
      <c r="AL12" s="20">
        <f>IF(AJ12&lt;7,0,+SMALL(($G12,$J12,$M12,$P12,$S12,$V12,$Y12,$AB12,$AE12,$AH12),2))</f>
        <v>0</v>
      </c>
      <c r="AM12" s="20">
        <f>IF(AJ12&lt;8,0,+SMALL(($G12,$J12,$M12,$P12,$S12,$V12,$Y12,$AB12,$AE12,$AH12),3))</f>
        <v>0</v>
      </c>
      <c r="AN12" s="20">
        <f>IF(AJ12&lt;9,0,+SMALL(($G12,$J12,$M12,$P12,$S12,$V12,$Y12,$AB12,$AE12,$AH12),4))</f>
        <v>0</v>
      </c>
      <c r="AO12" s="20">
        <f>AI12-AK12-AL12-AM12-AN12</f>
        <v>223</v>
      </c>
      <c r="AP12" s="7">
        <f>RANK(AO12,$AO$6:$AO$78,0)</f>
        <v>7</v>
      </c>
    </row>
    <row r="13" spans="1:42">
      <c r="B13" s="48" t="s">
        <v>94</v>
      </c>
      <c r="C13" s="36"/>
      <c r="D13" s="45" t="s">
        <v>8</v>
      </c>
      <c r="E13" s="7">
        <f>IF(VLOOKUP($B13,'DAMES BRUT'!$B$6:$E$78,4,FALSE)="","",(VLOOKUP($B13,'DAMES BRUT'!$B$6:$E$78,4,FALSE)))</f>
        <v>14</v>
      </c>
      <c r="F13" s="7">
        <f>IF(VLOOKUP($B13,'DAMES NET'!$B$6:E$78,4,FALSE)="","",(VLOOKUP($B13,'DAMES NET'!$B$6:$E$78,4,FALSE)))</f>
        <v>36</v>
      </c>
      <c r="G13" s="59">
        <f>IF(F13="","",SUM(E13:F13))</f>
        <v>50</v>
      </c>
      <c r="H13" s="7" t="str">
        <f>IF(VLOOKUP($B13,'DAMES BRUT'!$B$6:$F$78,5,FALSE)="","",(VLOOKUP($B13,'DAMES BRUT'!$B$6:$F$78,5,FALSE)))</f>
        <v/>
      </c>
      <c r="I13" s="7" t="str">
        <f>IF(VLOOKUP($B13,'DAMES NET'!$B$6:$F$78,5,FALSE)="","",(VLOOKUP($B13,'DAMES NET'!$B$6:$F$78,5,FALSE)))</f>
        <v/>
      </c>
      <c r="J13" s="59" t="str">
        <f>IF(I13="","",SUM(H13:I13))</f>
        <v/>
      </c>
      <c r="K13" s="7" t="str">
        <f>IF(VLOOKUP($B13,'DAMES BRUT'!$B$6:$G$78,6,FALSE)="","",(VLOOKUP($B13,'DAMES BRUT'!$B$6:$G$78,6,FALSE)))</f>
        <v/>
      </c>
      <c r="L13" s="7" t="str">
        <f>IF(VLOOKUP($B13,'DAMES NET'!$B$6:$G$78,6,FALSE)="","",(VLOOKUP($B13,'DAMES NET'!$B$6:$G$78,6,FALSE)))</f>
        <v/>
      </c>
      <c r="M13" s="59" t="str">
        <f>IF(L13="","",SUM(K13:L13))</f>
        <v/>
      </c>
      <c r="N13" s="7">
        <f>IF(VLOOKUP($B13,'DAMES BRUT'!$B$6:$H$78,7,FALSE)="","",(VLOOKUP($B13,'DAMES BRUT'!$B$6:$H$78,7,FALSE)))</f>
        <v>6</v>
      </c>
      <c r="O13" s="7">
        <f>IF(VLOOKUP($B13,'DAMES NET'!$B$6:$H$78,7,FALSE)="","",(VLOOKUP($B13,'DAMES NET'!$B$6:$H$78,7,FALSE)))</f>
        <v>27</v>
      </c>
      <c r="P13" s="59">
        <f>IF(O13="","",SUM(N13:O13))</f>
        <v>33</v>
      </c>
      <c r="Q13" s="7" t="str">
        <f>IF(VLOOKUP($B13,'DAMES BRUT'!$B$6:$I$78,8,FALSE)="","",(VLOOKUP($B13,'DAMES BRUT'!$B$6:$I$78,8,FALSE)))</f>
        <v/>
      </c>
      <c r="R13" s="7" t="str">
        <f>IF(VLOOKUP($B13,'DAMES NET'!$B$6:$I$78,8,FALSE)="","",(VLOOKUP($B13,'DAMES NET'!$B$6:$I$78,8,FALSE)))</f>
        <v/>
      </c>
      <c r="S13" s="59" t="str">
        <f>IF(R13="","",SUM(Q13:R13))</f>
        <v/>
      </c>
      <c r="T13" s="7">
        <f>IF(VLOOKUP($B13,'DAMES BRUT'!$B$6:$J$78,9,FALSE)="","",(VLOOKUP($B13,'DAMES BRUT'!$B$6:$J$78,9,FALSE)))</f>
        <v>4</v>
      </c>
      <c r="U13" s="7">
        <f>IF(VLOOKUP($B13,'DAMES NET'!$B$6:$J$78,9,FALSE)="","",(VLOOKUP($B13,'DAMES NET'!$B$6:$J$78,9,FALSE)))</f>
        <v>24</v>
      </c>
      <c r="V13" s="59">
        <f>IF(U13="","",SUM(T13:U13))</f>
        <v>28</v>
      </c>
      <c r="W13" s="7">
        <f>IF(VLOOKUP($B13,'DAMES BRUT'!$B$6:$K$78,10,FALSE)="","",(VLOOKUP($B13,'DAMES BRUT'!$B$6:$K$78,10,FALSE)))</f>
        <v>10</v>
      </c>
      <c r="X13" s="7">
        <f>IF(VLOOKUP($B13,'DAMES NET'!$B$6:$K$78,10,FALSE)="","",(VLOOKUP($B13,'DAMES NET'!$B$6:$K$78,10,FALSE)))</f>
        <v>33</v>
      </c>
      <c r="Y13" s="59">
        <f>IF(X13="","",SUM(W13:X13))</f>
        <v>43</v>
      </c>
      <c r="Z13" s="7">
        <f>IF(VLOOKUP($B13,'DAMES BRUT'!$B$6:$L$78,11,FALSE)="","",(VLOOKUP($B13,'DAMES BRUT'!$B$6:$L$78,11,FALSE)))</f>
        <v>13</v>
      </c>
      <c r="AA13" s="7">
        <f>IF(VLOOKUP($B13,'DAMES NET'!$B$6:$L$78,11,FALSE)="","",(VLOOKUP($B13,'DAMES NET'!$B$6:$L$78,11,FALSE)))</f>
        <v>38</v>
      </c>
      <c r="AB13" s="59">
        <f>IF(AA13="","",SUM(Z13:AA13))</f>
        <v>51</v>
      </c>
      <c r="AC13" s="7">
        <f>IF(VLOOKUP($B13,'DAMES BRUT'!$B$6:$M$78,12,FALSE)="","",(VLOOKUP($B13,'DAMES BRUT'!$B$6:$M$78,12,FALSE)))</f>
        <v>8</v>
      </c>
      <c r="AD13" s="7">
        <f>IF(VLOOKUP($B13,'DAMES NET'!$B$6:$M$78,12,FALSE)="","",(VLOOKUP($B13,'DAMES NET'!$B$6:$M$78,12,FALSE)))</f>
        <v>26</v>
      </c>
      <c r="AE13" s="59">
        <f>IF(AD13="","",SUM(AC13:AD13))</f>
        <v>34</v>
      </c>
      <c r="AF13" s="7" t="str">
        <f>IF(VLOOKUP($B13,'DAMES BRUT'!$B$6:$N$78,13,FALSE)="","",(VLOOKUP($B13,'DAMES BRUT'!$B$6:$N$73,13,FALSE)))</f>
        <v/>
      </c>
      <c r="AG13" s="7" t="str">
        <f>IF(VLOOKUP($B13,'DAMES NET'!$B$6:$N$78,13,FALSE)="","",(VLOOKUP($B13,'DAMES NET'!$B$6:$N$78,13,FALSE)))</f>
        <v/>
      </c>
      <c r="AH13" s="59" t="str">
        <f>IF(AG13="","",SUM(AF13:AG13))</f>
        <v/>
      </c>
      <c r="AI13" s="59">
        <f>SUM(G13,J13,M13,P13,S13,V13,Y13,AB13,AE13,AH13)</f>
        <v>239</v>
      </c>
      <c r="AJ13" s="20">
        <f>+COUNT(G13,J13,M13,P13,S13,V13,Y13,AB13,AE13,AH13)</f>
        <v>6</v>
      </c>
      <c r="AK13" s="20">
        <f>IF(AJ13&lt;6,0,+SMALL(($G13,$J13,$M13,$P13,$S13,$V13,$Y13,$AB13,$AE13,$AH13),1))</f>
        <v>28</v>
      </c>
      <c r="AL13" s="20">
        <f>IF(AJ13&lt;7,0,+SMALL(($G13,$J13,$M13,$P13,$S13,$V13,$Y13,$AB13,$AE13,$AH13),2))</f>
        <v>0</v>
      </c>
      <c r="AM13" s="20">
        <f>IF(AJ13&lt;8,0,+SMALL(($G13,$J13,$M13,$P13,$S13,$V13,$Y13,$AB13,$AE13,$AH13),3))</f>
        <v>0</v>
      </c>
      <c r="AN13" s="20">
        <f>IF(AJ13&lt;9,0,+SMALL(($G13,$J13,$M13,$P13,$S13,$V13,$Y13,$AB13,$AE13,$AH13),4))</f>
        <v>0</v>
      </c>
      <c r="AO13" s="20">
        <f>AI13-AK13-AL13-AM13-AN13</f>
        <v>211</v>
      </c>
      <c r="AP13" s="7">
        <f>RANK(AO13,$AO$6:$AO$78,0)</f>
        <v>8</v>
      </c>
    </row>
    <row r="14" spans="1:42" s="11" customFormat="1">
      <c r="B14" s="48" t="s">
        <v>105</v>
      </c>
      <c r="C14" s="36"/>
      <c r="D14" s="71" t="s">
        <v>107</v>
      </c>
      <c r="E14" s="7">
        <f>IF(VLOOKUP($B14,'DAMES BRUT'!$B$6:$E$78,4,FALSE)="","",(VLOOKUP($B14,'DAMES BRUT'!$B$6:$E$78,4,FALSE)))</f>
        <v>12</v>
      </c>
      <c r="F14" s="7">
        <f>IF(VLOOKUP($B14,'DAMES NET'!$B$6:E$78,4,FALSE)="","",(VLOOKUP($B14,'DAMES NET'!$B$6:$E$78,4,FALSE)))</f>
        <v>39</v>
      </c>
      <c r="G14" s="59">
        <f>IF(F14="","",SUM(E14:F14))</f>
        <v>51</v>
      </c>
      <c r="H14" s="7">
        <f>IF(VLOOKUP($B14,'DAMES BRUT'!$B$6:$F$78,5,FALSE)="","",(VLOOKUP($B14,'DAMES BRUT'!$B$6:$F$78,5,FALSE)))</f>
        <v>0</v>
      </c>
      <c r="I14" s="7">
        <f>IF(VLOOKUP($B14,'DAMES NET'!$B$6:$F$78,5,FALSE)="","",(VLOOKUP($B14,'DAMES NET'!$B$6:$F$78,5,FALSE)))</f>
        <v>0</v>
      </c>
      <c r="J14" s="59">
        <f>IF(I14="","",SUM(H14:I14))</f>
        <v>0</v>
      </c>
      <c r="K14" s="7">
        <f>IF(VLOOKUP($B14,'DAMES BRUT'!$B$6:$G$78,6,FALSE)="","",(VLOOKUP($B14,'DAMES BRUT'!$B$6:$G$78,6,FALSE)))</f>
        <v>7</v>
      </c>
      <c r="L14" s="7">
        <f>IF(VLOOKUP($B14,'DAMES NET'!$B$6:$G$78,6,FALSE)="","",(VLOOKUP($B14,'DAMES NET'!$B$6:$G$78,6,FALSE)))</f>
        <v>30</v>
      </c>
      <c r="M14" s="59">
        <f>IF(L14="","",SUM(K14:L14))</f>
        <v>37</v>
      </c>
      <c r="N14" s="7" t="str">
        <f>IF(VLOOKUP($B14,'DAMES BRUT'!$B$6:$H$78,7,FALSE)="","",(VLOOKUP($B14,'DAMES BRUT'!$B$6:$H$78,7,FALSE)))</f>
        <v/>
      </c>
      <c r="O14" s="7" t="str">
        <f>IF(VLOOKUP($B14,'DAMES NET'!$B$6:$H$78,7,FALSE)="","",(VLOOKUP($B14,'DAMES NET'!$B$6:$H$78,7,FALSE)))</f>
        <v/>
      </c>
      <c r="P14" s="59" t="str">
        <f>IF(O14="","",SUM(N14:O14))</f>
        <v/>
      </c>
      <c r="Q14" s="7" t="str">
        <f>IF(VLOOKUP($B14,'DAMES BRUT'!$B$6:$I$78,8,FALSE)="","",(VLOOKUP($B14,'DAMES BRUT'!$B$6:$I$78,8,FALSE)))</f>
        <v/>
      </c>
      <c r="R14" s="7" t="str">
        <f>IF(VLOOKUP($B14,'DAMES NET'!$B$6:$I$78,8,FALSE)="","",(VLOOKUP($B14,'DAMES NET'!$B$6:$I$78,8,FALSE)))</f>
        <v/>
      </c>
      <c r="S14" s="59" t="str">
        <f>IF(R14="","",SUM(Q14:R14))</f>
        <v/>
      </c>
      <c r="T14" s="7">
        <f>IF(VLOOKUP($B14,'DAMES BRUT'!$B$6:$J$78,9,FALSE)="","",(VLOOKUP($B14,'DAMES BRUT'!$B$6:$J$78,9,FALSE)))</f>
        <v>6</v>
      </c>
      <c r="U14" s="7">
        <f>IF(VLOOKUP($B14,'DAMES NET'!$B$6:$J$78,9,FALSE)="","",(VLOOKUP($B14,'DAMES NET'!$B$6:$J$78,9,FALSE)))</f>
        <v>24</v>
      </c>
      <c r="V14" s="59">
        <f>IF(U14="","",SUM(T14:U14))</f>
        <v>30</v>
      </c>
      <c r="W14" s="7" t="str">
        <f>IF(VLOOKUP($B14,'DAMES BRUT'!$B$6:$K$78,10,FALSE)="","",(VLOOKUP($B14,'DAMES BRUT'!$B$6:$K$78,10,FALSE)))</f>
        <v/>
      </c>
      <c r="X14" s="7" t="str">
        <f>IF(VLOOKUP($B14,'DAMES NET'!$B$6:$K$78,10,FALSE)="","",(VLOOKUP($B14,'DAMES NET'!$B$6:$K$78,10,FALSE)))</f>
        <v/>
      </c>
      <c r="Y14" s="59" t="str">
        <f>IF(X14="","",SUM(W14:X14))</f>
        <v/>
      </c>
      <c r="Z14" s="7">
        <f>IF(VLOOKUP($B14,'DAMES BRUT'!$B$6:$L$78,11,FALSE)="","",(VLOOKUP($B14,'DAMES BRUT'!$B$6:$L$78,11,FALSE)))</f>
        <v>13</v>
      </c>
      <c r="AA14" s="7">
        <f>IF(VLOOKUP($B14,'DAMES NET'!$B$6:$L$78,11,FALSE)="","",(VLOOKUP($B14,'DAMES NET'!$B$6:$L$78,11,FALSE)))</f>
        <v>40</v>
      </c>
      <c r="AB14" s="59">
        <f>IF(AA14="","",SUM(Z14:AA14))</f>
        <v>53</v>
      </c>
      <c r="AC14" s="7">
        <f>IF(VLOOKUP($B14,'DAMES BRUT'!$B$6:$M$78,12,FALSE)="","",(VLOOKUP($B14,'DAMES BRUT'!$B$6:$M$78,12,FALSE)))</f>
        <v>9</v>
      </c>
      <c r="AD14" s="7">
        <f>IF(VLOOKUP($B14,'DAMES NET'!$B$6:$M$78,12,FALSE)="","",(VLOOKUP($B14,'DAMES NET'!$B$6:$M$78,12,FALSE)))</f>
        <v>24</v>
      </c>
      <c r="AE14" s="59">
        <f>IF(AD14="","",SUM(AC14:AD14))</f>
        <v>33</v>
      </c>
      <c r="AF14" s="7" t="str">
        <f>IF(VLOOKUP($B14,'DAMES BRUT'!$B$6:$N$78,13,FALSE)="","",(VLOOKUP($B14,'DAMES BRUT'!$B$6:$N$73,13,FALSE)))</f>
        <v/>
      </c>
      <c r="AG14" s="7" t="str">
        <f>IF(VLOOKUP($B14,'DAMES NET'!$B$6:$N$78,13,FALSE)="","",(VLOOKUP($B14,'DAMES NET'!$B$6:$N$78,13,FALSE)))</f>
        <v/>
      </c>
      <c r="AH14" s="59" t="str">
        <f>IF(AG14="","",SUM(AF14:AG14))</f>
        <v/>
      </c>
      <c r="AI14" s="59">
        <f>SUM(G14,J14,M14,P14,S14,V14,Y14,AB14,AE14,AH14)</f>
        <v>204</v>
      </c>
      <c r="AJ14" s="20">
        <f>+COUNT(G14,J14,M14,P14,S14,V14,Y14,AB14,AE14,AH14)</f>
        <v>6</v>
      </c>
      <c r="AK14" s="20">
        <f>IF(AJ14&lt;6,0,+SMALL(($G14,$J14,$M14,$P14,$S14,$V14,$Y14,$AB14,$AE14,$AH14),1))</f>
        <v>0</v>
      </c>
      <c r="AL14" s="20">
        <f>IF(AJ14&lt;7,0,+SMALL(($G14,$J14,$M14,$P14,$S14,$V14,$Y14,$AB14,$AE14,$AH14),2))</f>
        <v>0</v>
      </c>
      <c r="AM14" s="20">
        <f>IF(AJ14&lt;8,0,+SMALL(($G14,$J14,$M14,$P14,$S14,$V14,$Y14,$AB14,$AE14,$AH14),3))</f>
        <v>0</v>
      </c>
      <c r="AN14" s="20">
        <f>IF(AJ14&lt;9,0,+SMALL(($G14,$J14,$M14,$P14,$S14,$V14,$Y14,$AB14,$AE14,$AH14),4))</f>
        <v>0</v>
      </c>
      <c r="AO14" s="20">
        <f>AI14-AK14-AL14-AM14-AN14</f>
        <v>204</v>
      </c>
      <c r="AP14" s="7">
        <f>RANK(AO14,$AO$6:$AO$78,0)</f>
        <v>9</v>
      </c>
    </row>
    <row r="15" spans="1:42" s="11" customFormat="1">
      <c r="B15" s="48" t="s">
        <v>178</v>
      </c>
      <c r="C15" s="36"/>
      <c r="D15" s="45" t="s">
        <v>8</v>
      </c>
      <c r="E15" s="7">
        <f>IF(VLOOKUP($B15,'DAMES BRUT'!$B$6:$E$78,4,FALSE)="","",(VLOOKUP($B15,'DAMES BRUT'!$B$6:$E$78,4,FALSE)))</f>
        <v>6</v>
      </c>
      <c r="F15" s="7">
        <f>IF(VLOOKUP($B15,'DAMES NET'!$B$6:E$78,4,FALSE)="","",(VLOOKUP($B15,'DAMES NET'!$B$6:$E$78,4,FALSE)))</f>
        <v>32</v>
      </c>
      <c r="G15" s="59">
        <f>IF(F15="","",SUM(E15:F15))</f>
        <v>38</v>
      </c>
      <c r="H15" s="7">
        <f>IF(VLOOKUP($B15,'DAMES BRUT'!$B$6:$F$78,5,FALSE)="","",(VLOOKUP($B15,'DAMES BRUT'!$B$6:$F$78,5,FALSE)))</f>
        <v>0</v>
      </c>
      <c r="I15" s="7">
        <f>IF(VLOOKUP($B15,'DAMES NET'!$B$6:$F$78,5,FALSE)="","",(VLOOKUP($B15,'DAMES NET'!$B$6:$F$78,5,FALSE)))</f>
        <v>0</v>
      </c>
      <c r="J15" s="59">
        <f>IF(I15="","",SUM(H15:I15))</f>
        <v>0</v>
      </c>
      <c r="K15" s="7">
        <f>IF(VLOOKUP($B15,'DAMES BRUT'!$B$6:$G$78,6,FALSE)="","",(VLOOKUP($B15,'DAMES BRUT'!$B$6:$G$78,6,FALSE)))</f>
        <v>5</v>
      </c>
      <c r="L15" s="7">
        <f>IF(VLOOKUP($B15,'DAMES NET'!$B$6:$G$78,6,FALSE)="","",(VLOOKUP($B15,'DAMES NET'!$B$6:$G$78,6,FALSE)))</f>
        <v>35</v>
      </c>
      <c r="M15" s="59">
        <f>IF(L15="","",SUM(K15:L15))</f>
        <v>40</v>
      </c>
      <c r="N15" s="7">
        <f>IF(VLOOKUP($B15,'DAMES BRUT'!$B$6:$H$78,7,FALSE)="","",(VLOOKUP($B15,'DAMES BRUT'!$B$6:$H$78,7,FALSE)))</f>
        <v>5</v>
      </c>
      <c r="O15" s="7">
        <f>IF(VLOOKUP($B15,'DAMES NET'!$B$6:$H$78,7,FALSE)="","",(VLOOKUP($B15,'DAMES NET'!$B$6:$H$78,7,FALSE)))</f>
        <v>43</v>
      </c>
      <c r="P15" s="59">
        <f>IF(O15="","",SUM(N15:O15))</f>
        <v>48</v>
      </c>
      <c r="Q15" s="7">
        <f>IF(VLOOKUP($B15,'DAMES BRUT'!$B$6:$I$78,8,FALSE)="","",(VLOOKUP($B15,'DAMES BRUT'!$B$6:$I$78,8,FALSE)))</f>
        <v>6</v>
      </c>
      <c r="R15" s="7">
        <f>IF(VLOOKUP($B15,'DAMES NET'!$B$6:$I$78,8,FALSE)="","",(VLOOKUP($B15,'DAMES NET'!$B$6:$I$78,8,FALSE)))</f>
        <v>32</v>
      </c>
      <c r="S15" s="59">
        <f>IF(R15="","",SUM(Q15:R15))</f>
        <v>38</v>
      </c>
      <c r="T15" s="7">
        <f>IF(VLOOKUP($B15,'DAMES BRUT'!$B$6:$J$78,9,FALSE)="","",(VLOOKUP($B15,'DAMES BRUT'!$B$6:$J$78,9,FALSE)))</f>
        <v>0</v>
      </c>
      <c r="U15" s="7">
        <f>IF(VLOOKUP($B15,'DAMES NET'!$B$6:$J$78,9,FALSE)="","",(VLOOKUP($B15,'DAMES NET'!$B$6:$J$78,9,FALSE)))</f>
        <v>20</v>
      </c>
      <c r="V15" s="59">
        <f>IF(U15="","",SUM(T15:U15))</f>
        <v>20</v>
      </c>
      <c r="W15" s="7">
        <f>IF(VLOOKUP($B15,'DAMES BRUT'!$B$6:$K$78,10,FALSE)="","",(VLOOKUP($B15,'DAMES BRUT'!$B$6:$K$78,10,FALSE)))</f>
        <v>6</v>
      </c>
      <c r="X15" s="7">
        <f>IF(VLOOKUP($B15,'DAMES NET'!$B$6:$K$78,10,FALSE)="","",(VLOOKUP($B15,'DAMES NET'!$B$6:$K$78,10,FALSE)))</f>
        <v>30</v>
      </c>
      <c r="Y15" s="59">
        <f>IF(X15="","",SUM(W15:X15))</f>
        <v>36</v>
      </c>
      <c r="Z15" s="7">
        <f>IF(VLOOKUP($B15,'DAMES BRUT'!$B$6:$L$78,11,FALSE)="","",(VLOOKUP($B15,'DAMES BRUT'!$B$6:$L$78,11,FALSE)))</f>
        <v>6</v>
      </c>
      <c r="AA15" s="7">
        <f>IF(VLOOKUP($B15,'DAMES NET'!$B$6:$L$78,11,FALSE)="","",(VLOOKUP($B15,'DAMES NET'!$B$6:$L$78,11,FALSE)))</f>
        <v>33</v>
      </c>
      <c r="AB15" s="59">
        <f>IF(AA15="","",SUM(Z15:AA15))</f>
        <v>39</v>
      </c>
      <c r="AC15" s="7">
        <f>IF(VLOOKUP($B15,'DAMES BRUT'!$B$6:$M$78,12,FALSE)="","",(VLOOKUP($B15,'DAMES BRUT'!$B$6:$M$78,12,FALSE)))</f>
        <v>3</v>
      </c>
      <c r="AD15" s="7">
        <f>IF(VLOOKUP($B15,'DAMES NET'!$B$6:$M$78,12,FALSE)="","",(VLOOKUP($B15,'DAMES NET'!$B$6:$M$78,12,FALSE)))</f>
        <v>25</v>
      </c>
      <c r="AE15" s="59">
        <f>IF(AD15="","",SUM(AC15:AD15))</f>
        <v>28</v>
      </c>
      <c r="AF15" s="7" t="str">
        <f>IF(VLOOKUP($B15,'DAMES BRUT'!$B$6:$N$78,13,FALSE)="","",(VLOOKUP($B15,'DAMES BRUT'!$B$6:$N$73,13,FALSE)))</f>
        <v/>
      </c>
      <c r="AG15" s="7" t="str">
        <f>IF(VLOOKUP($B15,'DAMES NET'!$B$6:$N$78,13,FALSE)="","",(VLOOKUP($B15,'DAMES NET'!$B$6:$N$78,13,FALSE)))</f>
        <v/>
      </c>
      <c r="AH15" s="59" t="str">
        <f>IF(AG15="","",SUM(AF15:AG15))</f>
        <v/>
      </c>
      <c r="AI15" s="59">
        <f>SUM(G15,J15,M15,P15,S15,V15,Y15,AB15,AE15,AH15)</f>
        <v>287</v>
      </c>
      <c r="AJ15" s="20">
        <f>+COUNT(G15,J15,M15,P15,S15,V15,Y15,AB15,AE15,AH15)</f>
        <v>9</v>
      </c>
      <c r="AK15" s="20">
        <f>IF(AJ15&lt;6,0,+SMALL(($G15,$J15,$M15,$P15,$S15,$V15,$Y15,$AB15,$AE15,$AH15),1))</f>
        <v>0</v>
      </c>
      <c r="AL15" s="20">
        <f>IF(AJ15&lt;7,0,+SMALL(($G15,$J15,$M15,$P15,$S15,$V15,$Y15,$AB15,$AE15,$AH15),2))</f>
        <v>20</v>
      </c>
      <c r="AM15" s="20">
        <f>IF(AJ15&lt;8,0,+SMALL(($G15,$J15,$M15,$P15,$S15,$V15,$Y15,$AB15,$AE15,$AH15),3))</f>
        <v>28</v>
      </c>
      <c r="AN15" s="20">
        <f>IF(AJ15&lt;9,0,+SMALL(($G15,$J15,$M15,$P15,$S15,$V15,$Y15,$AB15,$AE15,$AH15),4))</f>
        <v>36</v>
      </c>
      <c r="AO15" s="20">
        <f>AI15-AK15-AL15-AM15-AN15</f>
        <v>203</v>
      </c>
      <c r="AP15" s="7">
        <f>RANK(AO15,$AO$6:$AO$78,0)</f>
        <v>10</v>
      </c>
    </row>
    <row r="16" spans="1:42" s="11" customFormat="1">
      <c r="B16" s="48" t="s">
        <v>95</v>
      </c>
      <c r="C16" s="36"/>
      <c r="D16" s="76" t="s">
        <v>16</v>
      </c>
      <c r="E16" s="7">
        <f>IF(VLOOKUP($B16,'DAMES BRUT'!$B$6:$E$78,4,FALSE)="","",(VLOOKUP($B16,'DAMES BRUT'!$B$6:$E$78,4,FALSE)))</f>
        <v>17</v>
      </c>
      <c r="F16" s="7">
        <f>IF(VLOOKUP($B16,'DAMES NET'!$B$6:E$78,4,FALSE)="","",(VLOOKUP($B16,'DAMES NET'!$B$6:$E$78,4,FALSE)))</f>
        <v>36</v>
      </c>
      <c r="G16" s="59">
        <f>IF(F16="","",SUM(E16:F16))</f>
        <v>53</v>
      </c>
      <c r="H16" s="7" t="str">
        <f>IF(VLOOKUP($B16,'DAMES BRUT'!$B$6:$F$78,5,FALSE)="","",(VLOOKUP($B16,'DAMES BRUT'!$B$6:$F$78,5,FALSE)))</f>
        <v/>
      </c>
      <c r="I16" s="7" t="str">
        <f>IF(VLOOKUP($B16,'DAMES NET'!$B$6:$F$78,5,FALSE)="","",(VLOOKUP($B16,'DAMES NET'!$B$6:$F$78,5,FALSE)))</f>
        <v/>
      </c>
      <c r="J16" s="59" t="str">
        <f>IF(I16="","",SUM(H16:I16))</f>
        <v/>
      </c>
      <c r="K16" s="7" t="str">
        <f>IF(VLOOKUP($B16,'DAMES BRUT'!$B$6:$G$78,6,FALSE)="","",(VLOOKUP($B16,'DAMES BRUT'!$B$6:$G$78,6,FALSE)))</f>
        <v/>
      </c>
      <c r="L16" s="7" t="str">
        <f>IF(VLOOKUP($B16,'DAMES NET'!$B$6:$G$78,6,FALSE)="","",(VLOOKUP($B16,'DAMES NET'!$B$6:$G$78,6,FALSE)))</f>
        <v/>
      </c>
      <c r="M16" s="59" t="str">
        <f>IF(L16="","",SUM(K16:L16))</f>
        <v/>
      </c>
      <c r="N16" s="7" t="str">
        <f>IF(VLOOKUP($B16,'DAMES BRUT'!$B$6:$H$78,7,FALSE)="","",(VLOOKUP($B16,'DAMES BRUT'!$B$6:$H$78,7,FALSE)))</f>
        <v/>
      </c>
      <c r="O16" s="7" t="str">
        <f>IF(VLOOKUP($B16,'DAMES NET'!$B$6:$H$78,7,FALSE)="","",(VLOOKUP($B16,'DAMES NET'!$B$6:$H$78,7,FALSE)))</f>
        <v/>
      </c>
      <c r="P16" s="59" t="str">
        <f>IF(O16="","",SUM(N16:O16))</f>
        <v/>
      </c>
      <c r="Q16" s="7">
        <f>IF(VLOOKUP($B16,'DAMES BRUT'!$B$6:$I$78,8,FALSE)="","",(VLOOKUP($B16,'DAMES BRUT'!$B$6:$I$78,8,FALSE)))</f>
        <v>12</v>
      </c>
      <c r="R16" s="7">
        <f>IF(VLOOKUP($B16,'DAMES NET'!$B$6:$I$78,8,FALSE)="","",(VLOOKUP($B16,'DAMES NET'!$B$6:$I$78,8,FALSE)))</f>
        <v>31</v>
      </c>
      <c r="S16" s="59">
        <f>IF(R16="","",SUM(Q16:R16))</f>
        <v>43</v>
      </c>
      <c r="T16" s="7" t="str">
        <f>IF(VLOOKUP($B16,'DAMES BRUT'!$B$6:$J$78,9,FALSE)="","",(VLOOKUP($B16,'DAMES BRUT'!$B$6:$J$78,9,FALSE)))</f>
        <v/>
      </c>
      <c r="U16" s="7" t="str">
        <f>IF(VLOOKUP($B16,'DAMES NET'!$B$6:$J$78,9,FALSE)="","",(VLOOKUP($B16,'DAMES NET'!$B$6:$J$78,9,FALSE)))</f>
        <v/>
      </c>
      <c r="V16" s="59" t="str">
        <f>IF(U16="","",SUM(T16:U16))</f>
        <v/>
      </c>
      <c r="W16" s="7" t="str">
        <f>IF(VLOOKUP($B16,'DAMES BRUT'!$B$6:$K$78,10,FALSE)="","",(VLOOKUP($B16,'DAMES BRUT'!$B$6:$K$78,10,FALSE)))</f>
        <v/>
      </c>
      <c r="X16" s="7" t="str">
        <f>IF(VLOOKUP($B16,'DAMES NET'!$B$6:$K$78,10,FALSE)="","",(VLOOKUP($B16,'DAMES NET'!$B$6:$K$78,10,FALSE)))</f>
        <v/>
      </c>
      <c r="Y16" s="59" t="str">
        <f>IF(X16="","",SUM(W16:X16))</f>
        <v/>
      </c>
      <c r="Z16" s="7">
        <f>IF(VLOOKUP($B16,'DAMES BRUT'!$B$6:$L$78,11,FALSE)="","",(VLOOKUP($B16,'DAMES BRUT'!$B$6:$L$78,11,FALSE)))</f>
        <v>13</v>
      </c>
      <c r="AA16" s="7">
        <f>IF(VLOOKUP($B16,'DAMES NET'!$B$6:$L$78,11,FALSE)="","",(VLOOKUP($B16,'DAMES NET'!$B$6:$L$78,11,FALSE)))</f>
        <v>36</v>
      </c>
      <c r="AB16" s="59">
        <f>IF(AA16="","",SUM(Z16:AA16))</f>
        <v>49</v>
      </c>
      <c r="AC16" s="7">
        <f>IF(VLOOKUP($B16,'DAMES BRUT'!$B$6:$M$78,12,FALSE)="","",(VLOOKUP($B16,'DAMES BRUT'!$B$6:$M$78,12,FALSE)))</f>
        <v>19</v>
      </c>
      <c r="AD16" s="7">
        <f>IF(VLOOKUP($B16,'DAMES NET'!$B$6:$M$78,12,FALSE)="","",(VLOOKUP($B16,'DAMES NET'!$B$6:$M$78,12,FALSE)))</f>
        <v>36</v>
      </c>
      <c r="AE16" s="59">
        <f>IF(AD16="","",SUM(AC16:AD16))</f>
        <v>55</v>
      </c>
      <c r="AF16" s="7" t="str">
        <f>IF(VLOOKUP($B16,'DAMES BRUT'!$B$6:$N$78,13,FALSE)="","",(VLOOKUP($B16,'DAMES BRUT'!$B$6:$N$73,13,FALSE)))</f>
        <v/>
      </c>
      <c r="AG16" s="7" t="str">
        <f>IF(VLOOKUP($B16,'DAMES NET'!$B$6:$N$78,13,FALSE)="","",(VLOOKUP($B16,'DAMES NET'!$B$6:$N$78,13,FALSE)))</f>
        <v/>
      </c>
      <c r="AH16" s="59" t="str">
        <f>IF(AG16="","",SUM(AF16:AG16))</f>
        <v/>
      </c>
      <c r="AI16" s="59">
        <f>SUM(G16,J16,M16,P16,S16,V16,Y16,AB16,AE16,AH16)</f>
        <v>200</v>
      </c>
      <c r="AJ16" s="20">
        <f>+COUNT(G16,J16,M16,P16,S16,V16,Y16,AB16,AE16,AH16)</f>
        <v>4</v>
      </c>
      <c r="AK16" s="20">
        <f>IF(AJ16&lt;6,0,+SMALL(($G16,$J16,$M16,$P16,$S16,$V16,$Y16,$AB16,$AE16,$AH16),1))</f>
        <v>0</v>
      </c>
      <c r="AL16" s="20">
        <f>IF(AJ16&lt;7,0,+SMALL(($G16,$J16,$M16,$P16,$S16,$V16,$Y16,$AB16,$AE16,$AH16),2))</f>
        <v>0</v>
      </c>
      <c r="AM16" s="20">
        <f>IF(AJ16&lt;8,0,+SMALL(($G16,$J16,$M16,$P16,$S16,$V16,$Y16,$AB16,$AE16,$AH16),3))</f>
        <v>0</v>
      </c>
      <c r="AN16" s="20">
        <f>IF(AJ16&lt;9,0,+SMALL(($G16,$J16,$M16,$P16,$S16,$V16,$Y16,$AB16,$AE16,$AH16),4))</f>
        <v>0</v>
      </c>
      <c r="AO16" s="20">
        <f>AI16-AK16-AL16-AM16-AN16</f>
        <v>200</v>
      </c>
      <c r="AP16" s="7">
        <f>RANK(AO16,$AO$6:$AO$78,0)</f>
        <v>11</v>
      </c>
    </row>
    <row r="17" spans="2:42" s="11" customFormat="1">
      <c r="B17" s="48" t="s">
        <v>28</v>
      </c>
      <c r="C17" s="36"/>
      <c r="D17" s="46" t="s">
        <v>22</v>
      </c>
      <c r="E17" s="7">
        <f>IF(VLOOKUP($B17,'DAMES BRUT'!$B$6:$E$78,4,FALSE)="","",(VLOOKUP($B17,'DAMES BRUT'!$B$6:$E$78,4,FALSE)))</f>
        <v>12</v>
      </c>
      <c r="F17" s="7">
        <f>IF(VLOOKUP($B17,'DAMES NET'!$B$6:E$78,4,FALSE)="","",(VLOOKUP($B17,'DAMES NET'!$B$6:$E$78,4,FALSE)))</f>
        <v>36</v>
      </c>
      <c r="G17" s="59">
        <f>IF(F17="","",SUM(E17:F17))</f>
        <v>48</v>
      </c>
      <c r="H17" s="7">
        <f>IF(VLOOKUP($B17,'DAMES BRUT'!$B$6:$F$78,5,FALSE)="","",(VLOOKUP($B17,'DAMES BRUT'!$B$6:$F$78,5,FALSE)))</f>
        <v>0</v>
      </c>
      <c r="I17" s="7">
        <f>IF(VLOOKUP($B17,'DAMES NET'!$B$6:$F$78,5,FALSE)="","",(VLOOKUP($B17,'DAMES NET'!$B$6:$F$78,5,FALSE)))</f>
        <v>0</v>
      </c>
      <c r="J17" s="59">
        <f>IF(I17="","",SUM(H17:I17))</f>
        <v>0</v>
      </c>
      <c r="K17" s="7">
        <f>IF(VLOOKUP($B17,'DAMES BRUT'!$B$6:$G$78,6,FALSE)="","",(VLOOKUP($B17,'DAMES BRUT'!$B$6:$G$78,6,FALSE)))</f>
        <v>8</v>
      </c>
      <c r="L17" s="7">
        <f>IF(VLOOKUP($B17,'DAMES NET'!$B$6:$G$78,6,FALSE)="","",(VLOOKUP($B17,'DAMES NET'!$B$6:$G$78,6,FALSE)))</f>
        <v>32</v>
      </c>
      <c r="M17" s="59">
        <f>IF(L17="","",SUM(K17:L17))</f>
        <v>40</v>
      </c>
      <c r="N17" s="7" t="str">
        <f>IF(VLOOKUP($B17,'DAMES BRUT'!$B$6:$H$78,7,FALSE)="","",(VLOOKUP($B17,'DAMES BRUT'!$B$6:$H$78,7,FALSE)))</f>
        <v/>
      </c>
      <c r="O17" s="7" t="str">
        <f>IF(VLOOKUP($B17,'DAMES NET'!$B$6:$H$78,7,FALSE)="","",(VLOOKUP($B17,'DAMES NET'!$B$6:$H$78,7,FALSE)))</f>
        <v/>
      </c>
      <c r="P17" s="59" t="str">
        <f>IF(O17="","",SUM(N17:O17))</f>
        <v/>
      </c>
      <c r="Q17" s="7" t="str">
        <f>IF(VLOOKUP($B17,'DAMES BRUT'!$B$6:$I$78,8,FALSE)="","",(VLOOKUP($B17,'DAMES BRUT'!$B$6:$I$78,8,FALSE)))</f>
        <v/>
      </c>
      <c r="R17" s="7" t="str">
        <f>IF(VLOOKUP($B17,'DAMES NET'!$B$6:$I$78,8,FALSE)="","",(VLOOKUP($B17,'DAMES NET'!$B$6:$I$78,8,FALSE)))</f>
        <v/>
      </c>
      <c r="S17" s="59" t="str">
        <f>IF(R17="","",SUM(Q17:R17))</f>
        <v/>
      </c>
      <c r="T17" s="7" t="str">
        <f>IF(VLOOKUP($B17,'DAMES BRUT'!$B$6:$J$78,9,FALSE)="","",(VLOOKUP($B17,'DAMES BRUT'!$B$6:$J$78,9,FALSE)))</f>
        <v/>
      </c>
      <c r="U17" s="7" t="str">
        <f>IF(VLOOKUP($B17,'DAMES NET'!$B$6:$J$78,9,FALSE)="","",(VLOOKUP($B17,'DAMES NET'!$B$6:$J$78,9,FALSE)))</f>
        <v/>
      </c>
      <c r="V17" s="59" t="str">
        <f>IF(U17="","",SUM(T17:U17))</f>
        <v/>
      </c>
      <c r="W17" s="7">
        <f>IF(VLOOKUP($B17,'DAMES BRUT'!$B$6:$K$78,10,FALSE)="","",(VLOOKUP($B17,'DAMES BRUT'!$B$6:$K$78,10,FALSE)))</f>
        <v>7</v>
      </c>
      <c r="X17" s="7">
        <f>IF(VLOOKUP($B17,'DAMES NET'!$B$6:$K$78,10,FALSE)="","",(VLOOKUP($B17,'DAMES NET'!$B$6:$K$78,10,FALSE)))</f>
        <v>30</v>
      </c>
      <c r="Y17" s="59">
        <f>IF(X17="","",SUM(W17:X17))</f>
        <v>37</v>
      </c>
      <c r="Z17" s="7">
        <f>IF(VLOOKUP($B17,'DAMES BRUT'!$B$6:$L$78,11,FALSE)="","",(VLOOKUP($B17,'DAMES BRUT'!$B$6:$L$78,11,FALSE)))</f>
        <v>5</v>
      </c>
      <c r="AA17" s="7">
        <f>IF(VLOOKUP($B17,'DAMES NET'!$B$6:$L$78,11,FALSE)="","",(VLOOKUP($B17,'DAMES NET'!$B$6:$L$78,11,FALSE)))</f>
        <v>28</v>
      </c>
      <c r="AB17" s="59">
        <f>IF(AA17="","",SUM(Z17:AA17))</f>
        <v>33</v>
      </c>
      <c r="AC17" s="7">
        <f>IF(VLOOKUP($B17,'DAMES BRUT'!$B$6:$M$78,12,FALSE)="","",(VLOOKUP($B17,'DAMES BRUT'!$B$6:$M$78,12,FALSE)))</f>
        <v>7</v>
      </c>
      <c r="AD17" s="7">
        <f>IF(VLOOKUP($B17,'DAMES NET'!$B$6:$M$78,12,FALSE)="","",(VLOOKUP($B17,'DAMES NET'!$B$6:$M$78,12,FALSE)))</f>
        <v>26</v>
      </c>
      <c r="AE17" s="59">
        <f>IF(AD17="","",SUM(AC17:AD17))</f>
        <v>33</v>
      </c>
      <c r="AF17" s="7" t="str">
        <f>IF(VLOOKUP($B17,'DAMES BRUT'!$B$6:$N$78,13,FALSE)="","",(VLOOKUP($B17,'DAMES BRUT'!$B$6:$N$73,13,FALSE)))</f>
        <v/>
      </c>
      <c r="AG17" s="7" t="str">
        <f>IF(VLOOKUP($B17,'DAMES NET'!$B$6:$N$78,13,FALSE)="","",(VLOOKUP($B17,'DAMES NET'!$B$6:$N$78,13,FALSE)))</f>
        <v/>
      </c>
      <c r="AH17" s="59" t="str">
        <f>IF(AG17="","",SUM(AF17:AG17))</f>
        <v/>
      </c>
      <c r="AI17" s="59">
        <f>SUM(G17,J17,M17,P17,S17,V17,Y17,AB17,AE17,AH17)</f>
        <v>191</v>
      </c>
      <c r="AJ17" s="20">
        <f>+COUNT(G17,J17,M17,P17,S17,V17,Y17,AB17,AE17,AH17)</f>
        <v>6</v>
      </c>
      <c r="AK17" s="20">
        <f>IF(AJ17&lt;6,0,+SMALL(($G17,$J17,$M17,$P17,$S17,$V17,$Y17,$AB17,$AE17,$AH17),1))</f>
        <v>0</v>
      </c>
      <c r="AL17" s="20">
        <f>IF(AJ17&lt;7,0,+SMALL(($G17,$J17,$M17,$P17,$S17,$V17,$Y17,$AB17,$AE17,$AH17),2))</f>
        <v>0</v>
      </c>
      <c r="AM17" s="20">
        <f>IF(AJ17&lt;8,0,+SMALL(($G17,$J17,$M17,$P17,$S17,$V17,$Y17,$AB17,$AE17,$AH17),3))</f>
        <v>0</v>
      </c>
      <c r="AN17" s="20">
        <f>IF(AJ17&lt;9,0,+SMALL(($G17,$J17,$M17,$P17,$S17,$V17,$Y17,$AB17,$AE17,$AH17),4))</f>
        <v>0</v>
      </c>
      <c r="AO17" s="20">
        <f>AI17-AK17-AL17-AM17-AN17</f>
        <v>191</v>
      </c>
      <c r="AP17" s="7">
        <f>RANK(AO17,$AO$6:$AO$78,0)</f>
        <v>12</v>
      </c>
    </row>
    <row r="18" spans="2:42" s="11" customFormat="1">
      <c r="B18" s="48" t="s">
        <v>341</v>
      </c>
      <c r="C18" s="36"/>
      <c r="D18" s="119" t="s">
        <v>232</v>
      </c>
      <c r="E18" s="7">
        <f>IF(VLOOKUP($B18,'DAMES BRUT'!$B$6:$E$78,4,FALSE)="","",(VLOOKUP($B18,'DAMES BRUT'!$B$6:$E$78,4,FALSE)))</f>
        <v>9</v>
      </c>
      <c r="F18" s="7">
        <f>IF(VLOOKUP($B18,'DAMES NET'!$B$6:E$78,4,FALSE)="","",(VLOOKUP($B18,'DAMES NET'!$B$6:$E$78,4,FALSE)))</f>
        <v>36</v>
      </c>
      <c r="G18" s="59">
        <f>IF(F18="","",SUM(E18:F18))</f>
        <v>45</v>
      </c>
      <c r="H18" s="7" t="str">
        <f>IF(VLOOKUP($B18,'DAMES BRUT'!$B$6:$F$78,5,FALSE)="","",(VLOOKUP($B18,'DAMES BRUT'!$B$6:$F$78,5,FALSE)))</f>
        <v/>
      </c>
      <c r="I18" s="7" t="str">
        <f>IF(VLOOKUP($B18,'DAMES NET'!$B$6:$F$78,5,FALSE)="","",(VLOOKUP($B18,'DAMES NET'!$B$6:$F$78,5,FALSE)))</f>
        <v/>
      </c>
      <c r="J18" s="59" t="str">
        <f>IF(I18="","",SUM(H18:I18))</f>
        <v/>
      </c>
      <c r="K18" s="7">
        <f>IF(VLOOKUP($B18,'DAMES BRUT'!$B$6:$G$78,6,FALSE)="","",(VLOOKUP($B18,'DAMES BRUT'!$B$6:$G$78,6,FALSE)))</f>
        <v>5</v>
      </c>
      <c r="L18" s="7">
        <f>IF(VLOOKUP($B18,'DAMES NET'!$B$6:$G$78,6,FALSE)="","",(VLOOKUP($B18,'DAMES NET'!$B$6:$G$78,6,FALSE)))</f>
        <v>27</v>
      </c>
      <c r="M18" s="59">
        <f>IF(L18="","",SUM(K18:L18))</f>
        <v>32</v>
      </c>
      <c r="N18" s="7">
        <f>IF(VLOOKUP($B18,'DAMES BRUT'!$B$6:$H$78,7,FALSE)="","",(VLOOKUP($B18,'DAMES BRUT'!$B$6:$H$78,7,FALSE)))</f>
        <v>2</v>
      </c>
      <c r="O18" s="7">
        <f>IF(VLOOKUP($B18,'DAMES NET'!$B$6:$H$78,7,FALSE)="","",(VLOOKUP($B18,'DAMES NET'!$B$6:$H$78,7,FALSE)))</f>
        <v>25</v>
      </c>
      <c r="P18" s="59">
        <f>IF(O18="","",SUM(N18:O18))</f>
        <v>27</v>
      </c>
      <c r="Q18" s="7">
        <f>IF(VLOOKUP($B18,'DAMES BRUT'!$B$6:$I$78,8,FALSE)="","",(VLOOKUP($B18,'DAMES BRUT'!$B$6:$I$78,8,FALSE)))</f>
        <v>10</v>
      </c>
      <c r="R18" s="7">
        <f>IF(VLOOKUP($B18,'DAMES NET'!$B$6:$I$78,8,FALSE)="","",(VLOOKUP($B18,'DAMES NET'!$B$6:$I$78,8,FALSE)))</f>
        <v>36</v>
      </c>
      <c r="S18" s="59">
        <f>IF(R18="","",SUM(Q18:R18))</f>
        <v>46</v>
      </c>
      <c r="T18" s="7">
        <f>IF(VLOOKUP($B18,'DAMES BRUT'!$B$6:$J$78,9,FALSE)="","",(VLOOKUP($B18,'DAMES BRUT'!$B$6:$J$78,9,FALSE)))</f>
        <v>1</v>
      </c>
      <c r="U18" s="7">
        <f>IF(VLOOKUP($B18,'DAMES NET'!$B$6:$J$78,9,FALSE)="","",(VLOOKUP($B18,'DAMES NET'!$B$6:$J$78,9,FALSE)))</f>
        <v>21</v>
      </c>
      <c r="V18" s="59">
        <f>IF(U18="","",SUM(T18:U18))</f>
        <v>22</v>
      </c>
      <c r="W18" s="7">
        <f>IF(VLOOKUP($B18,'DAMES BRUT'!$B$6:$K$78,10,FALSE)="","",(VLOOKUP($B18,'DAMES BRUT'!$B$6:$K$78,10,FALSE)))</f>
        <v>4</v>
      </c>
      <c r="X18" s="7">
        <f>IF(VLOOKUP($B18,'DAMES NET'!$B$6:$K$78,10,FALSE)="","",(VLOOKUP($B18,'DAMES NET'!$B$6:$K$78,10,FALSE)))</f>
        <v>34</v>
      </c>
      <c r="Y18" s="59">
        <f>IF(X18="","",SUM(W18:X18))</f>
        <v>38</v>
      </c>
      <c r="Z18" s="7">
        <f>IF(VLOOKUP($B18,'DAMES BRUT'!$B$6:$L$78,11,FALSE)="","",(VLOOKUP($B18,'DAMES BRUT'!$B$6:$L$78,11,FALSE)))</f>
        <v>2</v>
      </c>
      <c r="AA18" s="7">
        <f>IF(VLOOKUP($B18,'DAMES NET'!$B$6:$L$78,11,FALSE)="","",(VLOOKUP($B18,'DAMES NET'!$B$6:$L$78,11,FALSE)))</f>
        <v>21</v>
      </c>
      <c r="AB18" s="59">
        <f>IF(AA18="","",SUM(Z18:AA18))</f>
        <v>23</v>
      </c>
      <c r="AC18" s="7">
        <f>IF(VLOOKUP($B18,'DAMES BRUT'!$B$6:$M$78,12,FALSE)="","",(VLOOKUP($B18,'DAMES BRUT'!$B$6:$M$78,12,FALSE)))</f>
        <v>5</v>
      </c>
      <c r="AD18" s="7">
        <f>IF(VLOOKUP($B18,'DAMES NET'!$B$6:$M$78,12,FALSE)="","",(VLOOKUP($B18,'DAMES NET'!$B$6:$M$78,12,FALSE)))</f>
        <v>23</v>
      </c>
      <c r="AE18" s="59">
        <f>IF(AD18="","",SUM(AC18:AD18))</f>
        <v>28</v>
      </c>
      <c r="AF18" s="7" t="str">
        <f>IF(VLOOKUP($B18,'DAMES BRUT'!$B$6:$N$78,13,FALSE)="","",(VLOOKUP($B18,'DAMES BRUT'!$B$6:$N$73,13,FALSE)))</f>
        <v/>
      </c>
      <c r="AG18" s="7" t="str">
        <f>IF(VLOOKUP($B18,'DAMES NET'!$B$6:$N$78,13,FALSE)="","",(VLOOKUP($B18,'DAMES NET'!$B$6:$N$78,13,FALSE)))</f>
        <v/>
      </c>
      <c r="AH18" s="59" t="str">
        <f>IF(AG18="","",SUM(AF18:AG18))</f>
        <v/>
      </c>
      <c r="AI18" s="59">
        <f>SUM(G18,J18,M18,P18,S18,V18,Y18,AB18,AE18,AH18)</f>
        <v>261</v>
      </c>
      <c r="AJ18" s="20">
        <f>+COUNT(G18,J18,M18,P18,S18,V18,Y18,AB18,AE18,AH18)</f>
        <v>8</v>
      </c>
      <c r="AK18" s="20">
        <f>IF(AJ18&lt;6,0,+SMALL(($G18,$J18,$M18,$P18,$S18,$V18,$Y18,$AB18,$AE18,$AH18),1))</f>
        <v>22</v>
      </c>
      <c r="AL18" s="20">
        <f>IF(AJ18&lt;7,0,+SMALL(($G18,$J18,$M18,$P18,$S18,$V18,$Y18,$AB18,$AE18,$AH18),2))</f>
        <v>23</v>
      </c>
      <c r="AM18" s="20">
        <f>IF(AJ18&lt;8,0,+SMALL(($G18,$J18,$M18,$P18,$S18,$V18,$Y18,$AB18,$AE18,$AH18),3))</f>
        <v>27</v>
      </c>
      <c r="AN18" s="20">
        <f>IF(AJ18&lt;9,0,+SMALL(($G18,$J18,$M18,$P18,$S18,$V18,$Y18,$AB18,$AE18,$AH18),4))</f>
        <v>0</v>
      </c>
      <c r="AO18" s="20">
        <f>AI18-AK18-AL18-AM18-AN18</f>
        <v>189</v>
      </c>
      <c r="AP18" s="7">
        <f>RANK(AO18,$AO$6:$AO$78,0)</f>
        <v>13</v>
      </c>
    </row>
    <row r="19" spans="2:42" s="11" customFormat="1">
      <c r="B19" s="48" t="s">
        <v>121</v>
      </c>
      <c r="C19" s="36"/>
      <c r="D19" s="46" t="s">
        <v>22</v>
      </c>
      <c r="E19" s="7">
        <f>IF(VLOOKUP($B19,'DAMES BRUT'!$B$6:$E$78,4,FALSE)="","",(VLOOKUP($B19,'DAMES BRUT'!$B$6:$E$78,4,FALSE)))</f>
        <v>4</v>
      </c>
      <c r="F19" s="7">
        <f>IF(VLOOKUP($B19,'DAMES NET'!$B$6:E$78,4,FALSE)="","",(VLOOKUP($B19,'DAMES NET'!$B$6:$E$78,4,FALSE)))</f>
        <v>26</v>
      </c>
      <c r="G19" s="59">
        <f>IF(F19="","",SUM(E19:F19))</f>
        <v>30</v>
      </c>
      <c r="H19" s="7">
        <f>IF(VLOOKUP($B19,'DAMES BRUT'!$B$6:$F$78,5,FALSE)="","",(VLOOKUP($B19,'DAMES BRUT'!$B$6:$F$78,5,FALSE)))</f>
        <v>8</v>
      </c>
      <c r="I19" s="7">
        <f>IF(VLOOKUP($B19,'DAMES NET'!$B$6:$F$78,5,FALSE)="","",(VLOOKUP($B19,'DAMES NET'!$B$6:$F$78,5,FALSE)))</f>
        <v>30</v>
      </c>
      <c r="J19" s="59">
        <f>IF(I19="","",SUM(H19:I19))</f>
        <v>38</v>
      </c>
      <c r="K19" s="7">
        <f>IF(VLOOKUP($B19,'DAMES BRUT'!$B$6:$G$78,6,FALSE)="","",(VLOOKUP($B19,'DAMES BRUT'!$B$6:$G$78,6,FALSE)))</f>
        <v>2</v>
      </c>
      <c r="L19" s="7">
        <f>IF(VLOOKUP($B19,'DAMES NET'!$B$6:$G$78,6,FALSE)="","",(VLOOKUP($B19,'DAMES NET'!$B$6:$G$78,6,FALSE)))</f>
        <v>18</v>
      </c>
      <c r="M19" s="59">
        <f>IF(L19="","",SUM(K19:L19))</f>
        <v>20</v>
      </c>
      <c r="N19" s="7" t="str">
        <f>IF(VLOOKUP($B19,'DAMES BRUT'!$B$6:$H$78,7,FALSE)="","",(VLOOKUP($B19,'DAMES BRUT'!$B$6:$H$78,7,FALSE)))</f>
        <v/>
      </c>
      <c r="O19" s="7" t="str">
        <f>IF(VLOOKUP($B19,'DAMES NET'!$B$6:$H$78,7,FALSE)="","",(VLOOKUP($B19,'DAMES NET'!$B$6:$H$78,7,FALSE)))</f>
        <v/>
      </c>
      <c r="P19" s="59" t="str">
        <f>IF(O19="","",SUM(N19:O19))</f>
        <v/>
      </c>
      <c r="Q19" s="7">
        <f>IF(VLOOKUP($B19,'DAMES BRUT'!$B$6:$I$78,8,FALSE)="","",(VLOOKUP($B19,'DAMES BRUT'!$B$6:$I$78,8,FALSE)))</f>
        <v>7</v>
      </c>
      <c r="R19" s="7">
        <f>IF(VLOOKUP($B19,'DAMES NET'!$B$6:$I$78,8,FALSE)="","",(VLOOKUP($B19,'DAMES NET'!$B$6:$I$78,8,FALSE)))</f>
        <v>29</v>
      </c>
      <c r="S19" s="59">
        <f>IF(R19="","",SUM(Q19:R19))</f>
        <v>36</v>
      </c>
      <c r="T19" s="7" t="str">
        <f>IF(VLOOKUP($B19,'DAMES BRUT'!$B$6:$J$78,9,FALSE)="","",(VLOOKUP($B19,'DAMES BRUT'!$B$6:$J$78,9,FALSE)))</f>
        <v/>
      </c>
      <c r="U19" s="7" t="str">
        <f>IF(VLOOKUP($B19,'DAMES NET'!$B$6:$J$78,9,FALSE)="","",(VLOOKUP($B19,'DAMES NET'!$B$6:$J$78,9,FALSE)))</f>
        <v/>
      </c>
      <c r="V19" s="59" t="str">
        <f>IF(U19="","",SUM(T19:U19))</f>
        <v/>
      </c>
      <c r="W19" s="7" t="str">
        <f>IF(VLOOKUP($B19,'DAMES BRUT'!$B$6:$K$78,10,FALSE)="","",(VLOOKUP($B19,'DAMES BRUT'!$B$6:$K$78,10,FALSE)))</f>
        <v/>
      </c>
      <c r="X19" s="7" t="str">
        <f>IF(VLOOKUP($B19,'DAMES NET'!$B$6:$K$78,10,FALSE)="","",(VLOOKUP($B19,'DAMES NET'!$B$6:$K$78,10,FALSE)))</f>
        <v/>
      </c>
      <c r="Y19" s="59" t="str">
        <f>IF(X19="","",SUM(W19:X19))</f>
        <v/>
      </c>
      <c r="Z19" s="7">
        <f>IF(VLOOKUP($B19,'DAMES BRUT'!$B$6:$L$78,11,FALSE)="","",(VLOOKUP($B19,'DAMES BRUT'!$B$6:$L$78,11,FALSE)))</f>
        <v>5</v>
      </c>
      <c r="AA19" s="7">
        <f>IF(VLOOKUP($B19,'DAMES NET'!$B$6:$L$78,11,FALSE)="","",(VLOOKUP($B19,'DAMES NET'!$B$6:$L$78,11,FALSE)))</f>
        <v>32</v>
      </c>
      <c r="AB19" s="59">
        <f>IF(AA19="","",SUM(Z19:AA19))</f>
        <v>37</v>
      </c>
      <c r="AC19" s="7">
        <f>IF(VLOOKUP($B19,'DAMES BRUT'!$B$6:$M$78,12,FALSE)="","",(VLOOKUP($B19,'DAMES BRUT'!$B$6:$M$78,12,FALSE)))</f>
        <v>9</v>
      </c>
      <c r="AD19" s="7">
        <f>IF(VLOOKUP($B19,'DAMES NET'!$B$6:$M$78,12,FALSE)="","",(VLOOKUP($B19,'DAMES NET'!$B$6:$M$78,12,FALSE)))</f>
        <v>34</v>
      </c>
      <c r="AE19" s="59">
        <f>IF(AD19="","",SUM(AC19:AD19))</f>
        <v>43</v>
      </c>
      <c r="AF19" s="7" t="str">
        <f>IF(VLOOKUP($B19,'DAMES BRUT'!$B$6:$N$78,13,FALSE)="","",(VLOOKUP($B19,'DAMES BRUT'!$B$6:$N$73,13,FALSE)))</f>
        <v/>
      </c>
      <c r="AG19" s="7" t="str">
        <f>IF(VLOOKUP($B19,'DAMES NET'!$B$6:$N$78,13,FALSE)="","",(VLOOKUP($B19,'DAMES NET'!$B$6:$N$78,13,FALSE)))</f>
        <v/>
      </c>
      <c r="AH19" s="59" t="str">
        <f>IF(AG19="","",SUM(AF19:AG19))</f>
        <v/>
      </c>
      <c r="AI19" s="59">
        <f>SUM(G19,J19,M19,P19,S19,V19,Y19,AB19,AE19,AH19)</f>
        <v>204</v>
      </c>
      <c r="AJ19" s="20">
        <f>+COUNT(G19,J19,M19,P19,S19,V19,Y19,AB19,AE19,AH19)</f>
        <v>6</v>
      </c>
      <c r="AK19" s="20">
        <f>IF(AJ19&lt;6,0,+SMALL(($G19,$J19,$M19,$P19,$S19,$V19,$Y19,$AB19,$AE19,$AH19),1))</f>
        <v>20</v>
      </c>
      <c r="AL19" s="20">
        <f>IF(AJ19&lt;7,0,+SMALL(($G19,$J19,$M19,$P19,$S19,$V19,$Y19,$AB19,$AE19,$AH19),2))</f>
        <v>0</v>
      </c>
      <c r="AM19" s="20">
        <f>IF(AJ19&lt;8,0,+SMALL(($G19,$J19,$M19,$P19,$S19,$V19,$Y19,$AB19,$AE19,$AH19),3))</f>
        <v>0</v>
      </c>
      <c r="AN19" s="20">
        <f>IF(AJ19&lt;9,0,+SMALL(($G19,$J19,$M19,$P19,$S19,$V19,$Y19,$AB19,$AE19,$AH19),4))</f>
        <v>0</v>
      </c>
      <c r="AO19" s="20">
        <f>AI19-AK19-AL19-AM19-AN19</f>
        <v>184</v>
      </c>
      <c r="AP19" s="7">
        <f>RANK(AO19,$AO$6:$AO$78,0)</f>
        <v>14</v>
      </c>
    </row>
    <row r="20" spans="2:42" s="11" customFormat="1">
      <c r="B20" s="48" t="s">
        <v>291</v>
      </c>
      <c r="C20" s="36"/>
      <c r="D20" s="128" t="s">
        <v>236</v>
      </c>
      <c r="E20" s="7" t="str">
        <f>IF(VLOOKUP($B20,'DAMES BRUT'!$B$6:$E$78,4,FALSE)="","",(VLOOKUP($B20,'DAMES BRUT'!$B$6:$E$78,4,FALSE)))</f>
        <v/>
      </c>
      <c r="F20" s="7" t="str">
        <f>IF(VLOOKUP($B20,'DAMES NET'!$B$6:E$78,4,FALSE)="","",(VLOOKUP($B20,'DAMES NET'!$B$6:$E$78,4,FALSE)))</f>
        <v/>
      </c>
      <c r="G20" s="59" t="str">
        <f>IF(F20="","",SUM(E20:F20))</f>
        <v/>
      </c>
      <c r="H20" s="7">
        <f>IF(VLOOKUP($B20,'DAMES BRUT'!$B$6:$F$78,5,FALSE)="","",(VLOOKUP($B20,'DAMES BRUT'!$B$6:$F$78,5,FALSE)))</f>
        <v>6</v>
      </c>
      <c r="I20" s="7">
        <f>IF(VLOOKUP($B20,'DAMES NET'!$B$6:$F$78,5,FALSE)="","",(VLOOKUP($B20,'DAMES NET'!$B$6:$F$78,5,FALSE)))</f>
        <v>33</v>
      </c>
      <c r="J20" s="59">
        <f>IF(I20="","",SUM(H20:I20))</f>
        <v>39</v>
      </c>
      <c r="K20" s="7">
        <f>IF(VLOOKUP($B20,'DAMES BRUT'!$B$6:$G$78,6,FALSE)="","",(VLOOKUP($B20,'DAMES BRUT'!$B$6:$G$78,6,FALSE)))</f>
        <v>8</v>
      </c>
      <c r="L20" s="7">
        <f>IF(VLOOKUP($B20,'DAMES NET'!$B$6:$G$78,6,FALSE)="","",(VLOOKUP($B20,'DAMES NET'!$B$6:$G$78,6,FALSE)))</f>
        <v>34</v>
      </c>
      <c r="M20" s="59">
        <f>IF(L20="","",SUM(K20:L20))</f>
        <v>42</v>
      </c>
      <c r="N20" s="7" t="str">
        <f>IF(VLOOKUP($B20,'DAMES BRUT'!$B$6:$H$78,7,FALSE)="","",(VLOOKUP($B20,'DAMES BRUT'!$B$6:$H$78,7,FALSE)))</f>
        <v/>
      </c>
      <c r="O20" s="7" t="str">
        <f>IF(VLOOKUP($B20,'DAMES NET'!$B$6:$H$78,7,FALSE)="","",(VLOOKUP($B20,'DAMES NET'!$B$6:$H$78,7,FALSE)))</f>
        <v/>
      </c>
      <c r="P20" s="59" t="str">
        <f>IF(O20="","",SUM(N20:O20))</f>
        <v/>
      </c>
      <c r="Q20" s="7" t="str">
        <f>IF(VLOOKUP($B20,'DAMES BRUT'!$B$6:$I$78,8,FALSE)="","",(VLOOKUP($B20,'DAMES BRUT'!$B$6:$I$78,8,FALSE)))</f>
        <v/>
      </c>
      <c r="R20" s="7" t="str">
        <f>IF(VLOOKUP($B20,'DAMES NET'!$B$6:$I$78,8,FALSE)="","",(VLOOKUP($B20,'DAMES NET'!$B$6:$I$78,8,FALSE)))</f>
        <v/>
      </c>
      <c r="S20" s="59" t="str">
        <f>IF(R20="","",SUM(Q20:R20))</f>
        <v/>
      </c>
      <c r="T20" s="7">
        <f>IF(VLOOKUP($B20,'DAMES BRUT'!$B$6:$J$78,9,FALSE)="","",(VLOOKUP($B20,'DAMES BRUT'!$B$6:$J$78,9,FALSE)))</f>
        <v>2</v>
      </c>
      <c r="U20" s="7">
        <f>IF(VLOOKUP($B20,'DAMES NET'!$B$6:$J$78,9,FALSE)="","",(VLOOKUP($B20,'DAMES NET'!$B$6:$J$78,9,FALSE)))</f>
        <v>28</v>
      </c>
      <c r="V20" s="59">
        <f>IF(U20="","",SUM(T20:U20))</f>
        <v>30</v>
      </c>
      <c r="W20" s="7">
        <f>IF(VLOOKUP($B20,'DAMES BRUT'!$B$6:$K$78,10,FALSE)="","",(VLOOKUP($B20,'DAMES BRUT'!$B$6:$K$78,10,FALSE)))</f>
        <v>5</v>
      </c>
      <c r="X20" s="7">
        <f>IF(VLOOKUP($B20,'DAMES NET'!$B$6:$K$78,10,FALSE)="","",(VLOOKUP($B20,'DAMES NET'!$B$6:$K$78,10,FALSE)))</f>
        <v>32</v>
      </c>
      <c r="Y20" s="59">
        <f>IF(X20="","",SUM(W20:X20))</f>
        <v>37</v>
      </c>
      <c r="Z20" s="7">
        <f>IF(VLOOKUP($B20,'DAMES BRUT'!$B$6:$L$78,11,FALSE)="","",(VLOOKUP($B20,'DAMES BRUT'!$B$6:$L$78,11,FALSE)))</f>
        <v>3</v>
      </c>
      <c r="AA20" s="7">
        <f>IF(VLOOKUP($B20,'DAMES NET'!$B$6:$L$78,11,FALSE)="","",(VLOOKUP($B20,'DAMES NET'!$B$6:$L$78,11,FALSE)))</f>
        <v>31</v>
      </c>
      <c r="AB20" s="59">
        <f>IF(AA20="","",SUM(Z20:AA20))</f>
        <v>34</v>
      </c>
      <c r="AC20" s="7" t="str">
        <f>IF(VLOOKUP($B20,'DAMES BRUT'!$B$6:$M$78,12,FALSE)="","",(VLOOKUP($B20,'DAMES BRUT'!$B$6:$M$78,12,FALSE)))</f>
        <v/>
      </c>
      <c r="AD20" s="7" t="str">
        <f>IF(VLOOKUP($B20,'DAMES NET'!$B$6:$M$78,12,FALSE)="","",(VLOOKUP($B20,'DAMES NET'!$B$6:$M$78,12,FALSE)))</f>
        <v/>
      </c>
      <c r="AE20" s="59" t="str">
        <f>IF(AD20="","",SUM(AC20:AD20))</f>
        <v/>
      </c>
      <c r="AF20" s="7" t="str">
        <f>IF(VLOOKUP($B20,'DAMES BRUT'!$B$6:$N$78,13,FALSE)="","",(VLOOKUP($B20,'DAMES BRUT'!$B$6:$N$73,13,FALSE)))</f>
        <v/>
      </c>
      <c r="AG20" s="7" t="str">
        <f>IF(VLOOKUP($B20,'DAMES NET'!$B$6:$N$78,13,FALSE)="","",(VLOOKUP($B20,'DAMES NET'!$B$6:$N$78,13,FALSE)))</f>
        <v/>
      </c>
      <c r="AH20" s="59" t="str">
        <f>IF(AG20="","",SUM(AF20:AG20))</f>
        <v/>
      </c>
      <c r="AI20" s="59">
        <f>SUM(G20,J20,M20,P20,S20,V20,Y20,AB20,AE20,AH20)</f>
        <v>182</v>
      </c>
      <c r="AJ20" s="20">
        <f>+COUNT(G20,J20,M20,P20,S20,V20,Y20,AB20,AE20,AH20)</f>
        <v>5</v>
      </c>
      <c r="AK20" s="20">
        <f>IF(AJ20&lt;6,0,+SMALL(($G20,$J20,$M20,$P20,$S20,$V20,$Y20,$AB20,$AE20,$AH20),1))</f>
        <v>0</v>
      </c>
      <c r="AL20" s="20">
        <f>IF(AJ20&lt;7,0,+SMALL(($G20,$J20,$M20,$P20,$S20,$V20,$Y20,$AB20,$AE20,$AH20),2))</f>
        <v>0</v>
      </c>
      <c r="AM20" s="20">
        <f>IF(AJ20&lt;8,0,+SMALL(($G20,$J20,$M20,$P20,$S20,$V20,$Y20,$AB20,$AE20,$AH20),3))</f>
        <v>0</v>
      </c>
      <c r="AN20" s="20">
        <f>IF(AJ20&lt;9,0,+SMALL(($G20,$J20,$M20,$P20,$S20,$V20,$Y20,$AB20,$AE20,$AH20),4))</f>
        <v>0</v>
      </c>
      <c r="AO20" s="20">
        <f>AI20-AK20-AL20-AM20-AN20</f>
        <v>182</v>
      </c>
      <c r="AP20" s="7">
        <f>RANK(AO20,$AO$6:$AO$78,0)</f>
        <v>15</v>
      </c>
    </row>
    <row r="21" spans="2:42" s="11" customFormat="1">
      <c r="B21" s="48" t="s">
        <v>230</v>
      </c>
      <c r="C21" s="36"/>
      <c r="D21" s="75" t="s">
        <v>109</v>
      </c>
      <c r="E21" s="7">
        <f>IF(VLOOKUP($B21,'DAMES BRUT'!$B$6:$E$78,4,FALSE)="","",(VLOOKUP($B21,'DAMES BRUT'!$B$6:$E$78,4,FALSE)))</f>
        <v>8</v>
      </c>
      <c r="F21" s="7">
        <f>IF(VLOOKUP($B21,'DAMES NET'!$B$6:E$78,4,FALSE)="","",(VLOOKUP($B21,'DAMES NET'!$B$6:$E$78,4,FALSE)))</f>
        <v>36</v>
      </c>
      <c r="G21" s="59">
        <f>IF(F21="","",SUM(E21:F21))</f>
        <v>44</v>
      </c>
      <c r="H21" s="7">
        <f>IF(VLOOKUP($B21,'DAMES BRUT'!$B$6:$F$78,5,FALSE)="","",(VLOOKUP($B21,'DAMES BRUT'!$B$6:$F$78,5,FALSE)))</f>
        <v>1</v>
      </c>
      <c r="I21" s="7">
        <f>IF(VLOOKUP($B21,'DAMES NET'!$B$6:$F$78,5,FALSE)="","",(VLOOKUP($B21,'DAMES NET'!$B$6:$F$78,5,FALSE)))</f>
        <v>27</v>
      </c>
      <c r="J21" s="59">
        <f>IF(I21="","",SUM(H21:I21))</f>
        <v>28</v>
      </c>
      <c r="K21" s="7">
        <f>IF(VLOOKUP($B21,'DAMES BRUT'!$B$6:$G$78,6,FALSE)="","",(VLOOKUP($B21,'DAMES BRUT'!$B$6:$G$78,6,FALSE)))</f>
        <v>4</v>
      </c>
      <c r="L21" s="7">
        <f>IF(VLOOKUP($B21,'DAMES NET'!$B$6:$G$78,6,FALSE)="","",(VLOOKUP($B21,'DAMES NET'!$B$6:$G$78,6,FALSE)))</f>
        <v>30</v>
      </c>
      <c r="M21" s="59">
        <f>IF(L21="","",SUM(K21:L21))</f>
        <v>34</v>
      </c>
      <c r="N21" s="7">
        <f>IF(VLOOKUP($B21,'DAMES BRUT'!$B$6:$H$78,7,FALSE)="","",(VLOOKUP($B21,'DAMES BRUT'!$B$6:$H$78,7,FALSE)))</f>
        <v>1</v>
      </c>
      <c r="O21" s="7">
        <f>IF(VLOOKUP($B21,'DAMES NET'!$B$6:$H$78,7,FALSE)="","",(VLOOKUP($B21,'DAMES NET'!$B$6:$H$78,7,FALSE)))</f>
        <v>29</v>
      </c>
      <c r="P21" s="59">
        <f>IF(O21="","",SUM(N21:O21))</f>
        <v>30</v>
      </c>
      <c r="Q21" s="7">
        <f>IF(VLOOKUP($B21,'DAMES BRUT'!$B$6:$I$78,8,FALSE)="","",(VLOOKUP($B21,'DAMES BRUT'!$B$6:$I$78,8,FALSE)))</f>
        <v>9</v>
      </c>
      <c r="R21" s="7">
        <f>IF(VLOOKUP($B21,'DAMES NET'!$B$6:$I$78,8,FALSE)="","",(VLOOKUP($B21,'DAMES NET'!$B$6:$I$78,8,FALSE)))</f>
        <v>35</v>
      </c>
      <c r="S21" s="59">
        <f>IF(R21="","",SUM(Q21:R21))</f>
        <v>44</v>
      </c>
      <c r="T21" s="7">
        <f>IF(VLOOKUP($B21,'DAMES BRUT'!$B$6:$J$78,9,FALSE)="","",(VLOOKUP($B21,'DAMES BRUT'!$B$6:$J$78,9,FALSE)))</f>
        <v>3</v>
      </c>
      <c r="U21" s="7">
        <f>IF(VLOOKUP($B21,'DAMES NET'!$B$6:$J$78,9,FALSE)="","",(VLOOKUP($B21,'DAMES NET'!$B$6:$J$78,9,FALSE)))</f>
        <v>23</v>
      </c>
      <c r="V21" s="59">
        <f>IF(U21="","",SUM(T21:U21))</f>
        <v>26</v>
      </c>
      <c r="W21" s="7" t="str">
        <f>IF(VLOOKUP($B21,'DAMES BRUT'!$B$6:$K$78,10,FALSE)="","",(VLOOKUP($B21,'DAMES BRUT'!$B$6:$K$78,10,FALSE)))</f>
        <v/>
      </c>
      <c r="X21" s="7" t="str">
        <f>IF(VLOOKUP($B21,'DAMES NET'!$B$6:$K$78,10,FALSE)="","",(VLOOKUP($B21,'DAMES NET'!$B$6:$K$78,10,FALSE)))</f>
        <v/>
      </c>
      <c r="Y21" s="59" t="str">
        <f>IF(X21="","",SUM(W21:X21))</f>
        <v/>
      </c>
      <c r="Z21" s="7">
        <f>IF(VLOOKUP($B21,'DAMES BRUT'!$B$6:$L$78,11,FALSE)="","",(VLOOKUP($B21,'DAMES BRUT'!$B$6:$L$78,11,FALSE)))</f>
        <v>4</v>
      </c>
      <c r="AA21" s="7">
        <f>IF(VLOOKUP($B21,'DAMES NET'!$B$6:$L$78,11,FALSE)="","",(VLOOKUP($B21,'DAMES NET'!$B$6:$L$78,11,FALSE)))</f>
        <v>26</v>
      </c>
      <c r="AB21" s="59">
        <f>IF(AA21="","",SUM(Z21:AA21))</f>
        <v>30</v>
      </c>
      <c r="AC21" s="7">
        <f>IF(VLOOKUP($B21,'DAMES BRUT'!$B$6:$M$78,12,FALSE)="","",(VLOOKUP($B21,'DAMES BRUT'!$B$6:$M$78,12,FALSE)))</f>
        <v>0</v>
      </c>
      <c r="AD21" s="7">
        <f>IF(VLOOKUP($B21,'DAMES NET'!$B$6:$M$78,12,FALSE)="","",(VLOOKUP($B21,'DAMES NET'!$B$6:$M$78,12,FALSE)))</f>
        <v>16</v>
      </c>
      <c r="AE21" s="59">
        <f>IF(AD21="","",SUM(AC21:AD21))</f>
        <v>16</v>
      </c>
      <c r="AF21" s="7" t="str">
        <f>IF(VLOOKUP($B21,'DAMES BRUT'!$B$6:$N$78,13,FALSE)="","",(VLOOKUP($B21,'DAMES BRUT'!$B$6:$N$73,13,FALSE)))</f>
        <v/>
      </c>
      <c r="AG21" s="7" t="str">
        <f>IF(VLOOKUP($B21,'DAMES NET'!$B$6:$N$78,13,FALSE)="","",(VLOOKUP($B21,'DAMES NET'!$B$6:$N$78,13,FALSE)))</f>
        <v/>
      </c>
      <c r="AH21" s="59" t="str">
        <f>IF(AG21="","",SUM(AF21:AG21))</f>
        <v/>
      </c>
      <c r="AI21" s="59">
        <f>SUM(G21,J21,M21,P21,S21,V21,Y21,AB21,AE21,AH21)</f>
        <v>252</v>
      </c>
      <c r="AJ21" s="20">
        <f>+COUNT(G21,J21,M21,P21,S21,V21,Y21,AB21,AE21,AH21)</f>
        <v>8</v>
      </c>
      <c r="AK21" s="20">
        <f>IF(AJ21&lt;6,0,+SMALL(($G21,$J21,$M21,$P21,$S21,$V21,$Y21,$AB21,$AE21,$AH21),1))</f>
        <v>16</v>
      </c>
      <c r="AL21" s="20">
        <f>IF(AJ21&lt;7,0,+SMALL(($G21,$J21,$M21,$P21,$S21,$V21,$Y21,$AB21,$AE21,$AH21),2))</f>
        <v>26</v>
      </c>
      <c r="AM21" s="20">
        <f>IF(AJ21&lt;8,0,+SMALL(($G21,$J21,$M21,$P21,$S21,$V21,$Y21,$AB21,$AE21,$AH21),3))</f>
        <v>28</v>
      </c>
      <c r="AN21" s="20">
        <f>IF(AJ21&lt;9,0,+SMALL(($G21,$J21,$M21,$P21,$S21,$V21,$Y21,$AB21,$AE21,$AH21),4))</f>
        <v>0</v>
      </c>
      <c r="AO21" s="20">
        <f>AI21-AK21-AL21-AM21-AN21</f>
        <v>182</v>
      </c>
      <c r="AP21" s="7">
        <f>RANK(AO21,$AO$6:$AO$78,0)</f>
        <v>15</v>
      </c>
    </row>
    <row r="22" spans="2:42" s="11" customFormat="1">
      <c r="B22" s="48" t="s">
        <v>234</v>
      </c>
      <c r="C22" s="36"/>
      <c r="D22" s="128" t="s">
        <v>236</v>
      </c>
      <c r="E22" s="7">
        <f>IF(VLOOKUP($B22,'DAMES BRUT'!$B$6:$E$78,4,FALSE)="","",(VLOOKUP($B22,'DAMES BRUT'!$B$6:$E$78,4,FALSE)))</f>
        <v>6</v>
      </c>
      <c r="F22" s="7">
        <f>IF(VLOOKUP($B22,'DAMES NET'!$B$6:E$78,4,FALSE)="","",(VLOOKUP($B22,'DAMES NET'!$B$6:$E$78,4,FALSE)))</f>
        <v>28</v>
      </c>
      <c r="G22" s="59">
        <f>IF(F22="","",SUM(E22:F22))</f>
        <v>34</v>
      </c>
      <c r="H22" s="7">
        <f>IF(VLOOKUP($B22,'DAMES BRUT'!$B$6:$F$78,5,FALSE)="","",(VLOOKUP($B22,'DAMES BRUT'!$B$6:$F$78,5,FALSE)))</f>
        <v>6</v>
      </c>
      <c r="I22" s="7">
        <f>IF(VLOOKUP($B22,'DAMES NET'!$B$6:$F$78,5,FALSE)="","",(VLOOKUP($B22,'DAMES NET'!$B$6:$F$78,5,FALSE)))</f>
        <v>30</v>
      </c>
      <c r="J22" s="59">
        <f>IF(I22="","",SUM(H22:I22))</f>
        <v>36</v>
      </c>
      <c r="K22" s="7">
        <f>IF(VLOOKUP($B22,'DAMES BRUT'!$B$6:$G$78,6,FALSE)="","",(VLOOKUP($B22,'DAMES BRUT'!$B$6:$G$78,6,FALSE)))</f>
        <v>6</v>
      </c>
      <c r="L22" s="7">
        <f>IF(VLOOKUP($B22,'DAMES NET'!$B$6:$G$78,6,FALSE)="","",(VLOOKUP($B22,'DAMES NET'!$B$6:$G$78,6,FALSE)))</f>
        <v>27</v>
      </c>
      <c r="M22" s="59">
        <f>IF(L22="","",SUM(K22:L22))</f>
        <v>33</v>
      </c>
      <c r="N22" s="7" t="str">
        <f>IF(VLOOKUP($B22,'DAMES BRUT'!$B$6:$H$78,7,FALSE)="","",(VLOOKUP($B22,'DAMES BRUT'!$B$6:$H$78,7,FALSE)))</f>
        <v/>
      </c>
      <c r="O22" s="7" t="str">
        <f>IF(VLOOKUP($B22,'DAMES NET'!$B$6:$H$78,7,FALSE)="","",(VLOOKUP($B22,'DAMES NET'!$B$6:$H$78,7,FALSE)))</f>
        <v/>
      </c>
      <c r="P22" s="59" t="str">
        <f>IF(O22="","",SUM(N22:O22))</f>
        <v/>
      </c>
      <c r="Q22" s="7">
        <f>IF(VLOOKUP($B22,'DAMES BRUT'!$B$6:$I$78,8,FALSE)="","",(VLOOKUP($B22,'DAMES BRUT'!$B$6:$I$78,8,FALSE)))</f>
        <v>11</v>
      </c>
      <c r="R22" s="7">
        <f>IF(VLOOKUP($B22,'DAMES NET'!$B$6:$I$78,8,FALSE)="","",(VLOOKUP($B22,'DAMES NET'!$B$6:$I$78,8,FALSE)))</f>
        <v>34</v>
      </c>
      <c r="S22" s="59">
        <f>IF(R22="","",SUM(Q22:R22))</f>
        <v>45</v>
      </c>
      <c r="T22" s="7">
        <f>IF(VLOOKUP($B22,'DAMES BRUT'!$B$6:$J$78,9,FALSE)="","",(VLOOKUP($B22,'DAMES BRUT'!$B$6:$J$78,9,FALSE)))</f>
        <v>3</v>
      </c>
      <c r="U22" s="7">
        <f>IF(VLOOKUP($B22,'DAMES NET'!$B$6:$J$78,9,FALSE)="","",(VLOOKUP($B22,'DAMES NET'!$B$6:$J$78,9,FALSE)))</f>
        <v>19</v>
      </c>
      <c r="V22" s="59">
        <f>IF(U22="","",SUM(T22:U22))</f>
        <v>22</v>
      </c>
      <c r="W22" s="7" t="str">
        <f>IF(VLOOKUP($B22,'DAMES BRUT'!$B$6:$K$78,10,FALSE)="","",(VLOOKUP($B22,'DAMES BRUT'!$B$6:$K$78,10,FALSE)))</f>
        <v/>
      </c>
      <c r="X22" s="7" t="str">
        <f>IF(VLOOKUP($B22,'DAMES NET'!$B$6:$K$78,10,FALSE)="","",(VLOOKUP($B22,'DAMES NET'!$B$6:$K$78,10,FALSE)))</f>
        <v/>
      </c>
      <c r="Y22" s="59" t="str">
        <f>IF(X22="","",SUM(W22:X22))</f>
        <v/>
      </c>
      <c r="Z22" s="7" t="str">
        <f>IF(VLOOKUP($B22,'DAMES BRUT'!$B$6:$L$78,11,FALSE)="","",(VLOOKUP($B22,'DAMES BRUT'!$B$6:$L$78,11,FALSE)))</f>
        <v/>
      </c>
      <c r="AA22" s="7" t="str">
        <f>IF(VLOOKUP($B22,'DAMES NET'!$B$6:$L$78,11,FALSE)="","",(VLOOKUP($B22,'DAMES NET'!$B$6:$L$78,11,FALSE)))</f>
        <v/>
      </c>
      <c r="AB22" s="59" t="str">
        <f>IF(AA22="","",SUM(Z22:AA22))</f>
        <v/>
      </c>
      <c r="AC22" s="7">
        <f>IF(VLOOKUP($B22,'DAMES BRUT'!$B$6:$M$78,12,FALSE)="","",(VLOOKUP($B22,'DAMES BRUT'!$B$6:$M$78,12,FALSE)))</f>
        <v>7</v>
      </c>
      <c r="AD22" s="7">
        <f>IF(VLOOKUP($B22,'DAMES NET'!$B$6:$M$78,12,FALSE)="","",(VLOOKUP($B22,'DAMES NET'!$B$6:$M$78,12,FALSE)))</f>
        <v>26</v>
      </c>
      <c r="AE22" s="59">
        <f>IF(AD22="","",SUM(AC22:AD22))</f>
        <v>33</v>
      </c>
      <c r="AF22" s="7" t="str">
        <f>IF(VLOOKUP($B22,'DAMES BRUT'!$B$6:$N$78,13,FALSE)="","",(VLOOKUP($B22,'DAMES BRUT'!$B$6:$N$73,13,FALSE)))</f>
        <v/>
      </c>
      <c r="AG22" s="7" t="str">
        <f>IF(VLOOKUP($B22,'DAMES NET'!$B$6:$N$78,13,FALSE)="","",(VLOOKUP($B22,'DAMES NET'!$B$6:$N$78,13,FALSE)))</f>
        <v/>
      </c>
      <c r="AH22" s="59" t="str">
        <f>IF(AG22="","",SUM(AF22:AG22))</f>
        <v/>
      </c>
      <c r="AI22" s="59">
        <f>SUM(G22,J22,M22,P22,S22,V22,Y22,AB22,AE22,AH22)</f>
        <v>203</v>
      </c>
      <c r="AJ22" s="20">
        <f>+COUNT(G22,J22,M22,P22,S22,V22,Y22,AB22,AE22,AH22)</f>
        <v>6</v>
      </c>
      <c r="AK22" s="20">
        <f>IF(AJ22&lt;6,0,+SMALL(($G22,$J22,$M22,$P22,$S22,$V22,$Y22,$AB22,$AE22,$AH22),1))</f>
        <v>22</v>
      </c>
      <c r="AL22" s="20">
        <f>IF(AJ22&lt;7,0,+SMALL(($G22,$J22,$M22,$P22,$S22,$V22,$Y22,$AB22,$AE22,$AH22),2))</f>
        <v>0</v>
      </c>
      <c r="AM22" s="20">
        <f>IF(AJ22&lt;8,0,+SMALL(($G22,$J22,$M22,$P22,$S22,$V22,$Y22,$AB22,$AE22,$AH22),3))</f>
        <v>0</v>
      </c>
      <c r="AN22" s="20">
        <f>IF(AJ22&lt;9,0,+SMALL(($G22,$J22,$M22,$P22,$S22,$V22,$Y22,$AB22,$AE22,$AH22),4))</f>
        <v>0</v>
      </c>
      <c r="AO22" s="20">
        <f>AI22-AK22-AL22-AM22-AN22</f>
        <v>181</v>
      </c>
      <c r="AP22" s="7">
        <f>RANK(AO22,$AO$6:$AO$78,0)</f>
        <v>17</v>
      </c>
    </row>
    <row r="23" spans="2:42" s="11" customFormat="1">
      <c r="B23" s="48" t="s">
        <v>231</v>
      </c>
      <c r="C23" s="36"/>
      <c r="D23" s="119" t="s">
        <v>232</v>
      </c>
      <c r="E23" s="7">
        <f>IF(VLOOKUP($B23,'DAMES BRUT'!$B$6:$E$78,4,FALSE)="","",(VLOOKUP($B23,'DAMES BRUT'!$B$6:$E$78,4,FALSE)))</f>
        <v>9</v>
      </c>
      <c r="F23" s="7">
        <f>IF(VLOOKUP($B23,'DAMES NET'!$B$6:E$78,4,FALSE)="","",(VLOOKUP($B23,'DAMES NET'!$B$6:$E$78,4,FALSE)))</f>
        <v>27</v>
      </c>
      <c r="G23" s="59">
        <f>IF(F23="","",SUM(E23:F23))</f>
        <v>36</v>
      </c>
      <c r="H23" s="7" t="str">
        <f>IF(VLOOKUP($B23,'DAMES BRUT'!$B$6:$F$78,5,FALSE)="","",(VLOOKUP($B23,'DAMES BRUT'!$B$6:$F$78,5,FALSE)))</f>
        <v/>
      </c>
      <c r="I23" s="7" t="str">
        <f>IF(VLOOKUP($B23,'DAMES NET'!$B$6:$F$78,5,FALSE)="","",(VLOOKUP($B23,'DAMES NET'!$B$6:$F$78,5,FALSE)))</f>
        <v/>
      </c>
      <c r="J23" s="59" t="str">
        <f>IF(I23="","",SUM(H23:I23))</f>
        <v/>
      </c>
      <c r="K23" s="7">
        <f>IF(VLOOKUP($B23,'DAMES BRUT'!$B$6:$G$78,6,FALSE)="","",(VLOOKUP($B23,'DAMES BRUT'!$B$6:$G$78,6,FALSE)))</f>
        <v>0</v>
      </c>
      <c r="L23" s="7">
        <f>IF(VLOOKUP($B23,'DAMES NET'!$B$6:$G$78,6,FALSE)="","",(VLOOKUP($B23,'DAMES NET'!$B$6:$G$78,6,FALSE)))</f>
        <v>14</v>
      </c>
      <c r="M23" s="59">
        <f>IF(L23="","",SUM(K23:L23))</f>
        <v>14</v>
      </c>
      <c r="N23" s="7">
        <f>IF(VLOOKUP($B23,'DAMES BRUT'!$B$6:$H$78,7,FALSE)="","",(VLOOKUP($B23,'DAMES BRUT'!$B$6:$H$78,7,FALSE)))</f>
        <v>5</v>
      </c>
      <c r="O23" s="7">
        <f>IF(VLOOKUP($B23,'DAMES NET'!$B$6:$H$78,7,FALSE)="","",(VLOOKUP($B23,'DAMES NET'!$B$6:$H$78,7,FALSE)))</f>
        <v>26</v>
      </c>
      <c r="P23" s="59">
        <f>IF(O23="","",SUM(N23:O23))</f>
        <v>31</v>
      </c>
      <c r="Q23" s="7">
        <f>IF(VLOOKUP($B23,'DAMES BRUT'!$B$6:$I$78,8,FALSE)="","",(VLOOKUP($B23,'DAMES BRUT'!$B$6:$I$78,8,FALSE)))</f>
        <v>2</v>
      </c>
      <c r="R23" s="7">
        <f>IF(VLOOKUP($B23,'DAMES NET'!$B$6:$I$78,8,FALSE)="","",(VLOOKUP($B23,'DAMES NET'!$B$6:$I$78,8,FALSE)))</f>
        <v>22</v>
      </c>
      <c r="S23" s="59">
        <f>IF(R23="","",SUM(Q23:R23))</f>
        <v>24</v>
      </c>
      <c r="T23" s="7" t="str">
        <f>IF(VLOOKUP($B23,'DAMES BRUT'!$B$6:$J$78,9,FALSE)="","",(VLOOKUP($B23,'DAMES BRUT'!$B$6:$J$78,9,FALSE)))</f>
        <v/>
      </c>
      <c r="U23" s="7" t="str">
        <f>IF(VLOOKUP($B23,'DAMES NET'!$B$6:$J$78,9,FALSE)="","",(VLOOKUP($B23,'DAMES NET'!$B$6:$J$78,9,FALSE)))</f>
        <v/>
      </c>
      <c r="V23" s="59" t="str">
        <f>IF(U23="","",SUM(T23:U23))</f>
        <v/>
      </c>
      <c r="W23" s="7">
        <f>IF(VLOOKUP($B23,'DAMES BRUT'!$B$6:$K$78,10,FALSE)="","",(VLOOKUP($B23,'DAMES BRUT'!$B$6:$K$78,10,FALSE)))</f>
        <v>5</v>
      </c>
      <c r="X23" s="7">
        <f>IF(VLOOKUP($B23,'DAMES NET'!$B$6:$K$78,10,FALSE)="","",(VLOOKUP($B23,'DAMES NET'!$B$6:$K$78,10,FALSE)))</f>
        <v>28</v>
      </c>
      <c r="Y23" s="59">
        <f>IF(X23="","",SUM(W23:X23))</f>
        <v>33</v>
      </c>
      <c r="Z23" s="7">
        <f>IF(VLOOKUP($B23,'DAMES BRUT'!$B$6:$L$78,11,FALSE)="","",(VLOOKUP($B23,'DAMES BRUT'!$B$6:$L$78,11,FALSE)))</f>
        <v>8</v>
      </c>
      <c r="AA23" s="7">
        <f>IF(VLOOKUP($B23,'DAMES NET'!$B$6:$L$78,11,FALSE)="","",(VLOOKUP($B23,'DAMES NET'!$B$6:$L$78,11,FALSE)))</f>
        <v>32</v>
      </c>
      <c r="AB23" s="59">
        <f>IF(AA23="","",SUM(Z23:AA23))</f>
        <v>40</v>
      </c>
      <c r="AC23" s="7">
        <f>IF(VLOOKUP($B23,'DAMES BRUT'!$B$6:$M$78,12,FALSE)="","",(VLOOKUP($B23,'DAMES BRUT'!$B$6:$M$78,12,FALSE)))</f>
        <v>8</v>
      </c>
      <c r="AD23" s="7">
        <f>IF(VLOOKUP($B23,'DAMES NET'!$B$6:$M$78,12,FALSE)="","",(VLOOKUP($B23,'DAMES NET'!$B$6:$M$78,12,FALSE)))</f>
        <v>27</v>
      </c>
      <c r="AE23" s="59">
        <f>IF(AD23="","",SUM(AC23:AD23))</f>
        <v>35</v>
      </c>
      <c r="AF23" s="7" t="str">
        <f>IF(VLOOKUP($B23,'DAMES BRUT'!$B$6:$N$78,13,FALSE)="","",(VLOOKUP($B23,'DAMES BRUT'!$B$6:$N$73,13,FALSE)))</f>
        <v/>
      </c>
      <c r="AG23" s="7" t="str">
        <f>IF(VLOOKUP($B23,'DAMES NET'!$B$6:$N$78,13,FALSE)="","",(VLOOKUP($B23,'DAMES NET'!$B$6:$N$78,13,FALSE)))</f>
        <v/>
      </c>
      <c r="AH23" s="59" t="str">
        <f>IF(AG23="","",SUM(AF23:AG23))</f>
        <v/>
      </c>
      <c r="AI23" s="59">
        <f>SUM(G23,J23,M23,P23,S23,V23,Y23,AB23,AE23,AH23)</f>
        <v>213</v>
      </c>
      <c r="AJ23" s="20">
        <f>+COUNT(G23,J23,M23,P23,S23,V23,Y23,AB23,AE23,AH23)</f>
        <v>7</v>
      </c>
      <c r="AK23" s="20">
        <f>IF(AJ23&lt;6,0,+SMALL(($G23,$J23,$M23,$P23,$S23,$V23,$Y23,$AB23,$AE23,$AH23),1))</f>
        <v>14</v>
      </c>
      <c r="AL23" s="20">
        <f>IF(AJ23&lt;7,0,+SMALL(($G23,$J23,$M23,$P23,$S23,$V23,$Y23,$AB23,$AE23,$AH23),2))</f>
        <v>24</v>
      </c>
      <c r="AM23" s="20">
        <f>IF(AJ23&lt;8,0,+SMALL(($G23,$J23,$M23,$P23,$S23,$V23,$Y23,$AB23,$AE23,$AH23),3))</f>
        <v>0</v>
      </c>
      <c r="AN23" s="20">
        <f>IF(AJ23&lt;9,0,+SMALL(($G23,$J23,$M23,$P23,$S23,$V23,$Y23,$AB23,$AE23,$AH23),4))</f>
        <v>0</v>
      </c>
      <c r="AO23" s="20">
        <f>AI23-AK23-AL23-AM23-AN23</f>
        <v>175</v>
      </c>
      <c r="AP23" s="7">
        <f>RANK(AO23,$AO$6:$AO$78,0)</f>
        <v>18</v>
      </c>
    </row>
    <row r="24" spans="2:42" s="11" customFormat="1">
      <c r="B24" s="48" t="s">
        <v>266</v>
      </c>
      <c r="C24" s="36"/>
      <c r="D24" s="47" t="s">
        <v>50</v>
      </c>
      <c r="E24" s="7">
        <f>IF(VLOOKUP($B24,'DAMES BRUT'!$B$6:$E$78,4,FALSE)="","",(VLOOKUP($B24,'DAMES BRUT'!$B$6:$E$78,4,FALSE)))</f>
        <v>19</v>
      </c>
      <c r="F24" s="7">
        <f>IF(VLOOKUP($B24,'DAMES NET'!$B$6:E$78,4,FALSE)="","",(VLOOKUP($B24,'DAMES NET'!$B$6:$E$78,4,FALSE)))</f>
        <v>32</v>
      </c>
      <c r="G24" s="59">
        <f>IF(F24="","",SUM(E24:F24))</f>
        <v>51</v>
      </c>
      <c r="H24" s="7">
        <f>IF(VLOOKUP($B24,'DAMES BRUT'!$B$6:$F$78,5,FALSE)="","",(VLOOKUP($B24,'DAMES BRUT'!$B$6:$F$78,5,FALSE)))</f>
        <v>14</v>
      </c>
      <c r="I24" s="7">
        <f>IF(VLOOKUP($B24,'DAMES NET'!$B$6:$F$78,5,FALSE)="","",(VLOOKUP($B24,'DAMES NET'!$B$6:$F$78,5,FALSE)))</f>
        <v>30</v>
      </c>
      <c r="J24" s="59">
        <f>IF(I24="","",SUM(H24:I24))</f>
        <v>44</v>
      </c>
      <c r="K24" s="7" t="str">
        <f>IF(VLOOKUP($B24,'DAMES BRUT'!$B$6:$G$78,6,FALSE)="","",(VLOOKUP($B24,'DAMES BRUT'!$B$6:$G$78,6,FALSE)))</f>
        <v/>
      </c>
      <c r="L24" s="7" t="str">
        <f>IF(VLOOKUP($B24,'DAMES NET'!$B$6:$G$78,6,FALSE)="","",(VLOOKUP($B24,'DAMES NET'!$B$6:$G$78,6,FALSE)))</f>
        <v/>
      </c>
      <c r="M24" s="59" t="str">
        <f>IF(L24="","",SUM(K24:L24))</f>
        <v/>
      </c>
      <c r="N24" s="7">
        <f>IF(VLOOKUP($B24,'DAMES BRUT'!$B$6:$H$78,7,FALSE)="","",(VLOOKUP($B24,'DAMES BRUT'!$B$6:$H$78,7,FALSE)))</f>
        <v>12</v>
      </c>
      <c r="O24" s="7">
        <f>IF(VLOOKUP($B24,'DAMES NET'!$B$6:$H$78,7,FALSE)="","",(VLOOKUP($B24,'DAMES NET'!$B$6:$H$78,7,FALSE)))</f>
        <v>30</v>
      </c>
      <c r="P24" s="59">
        <f>IF(O24="","",SUM(N24:O24))</f>
        <v>42</v>
      </c>
      <c r="Q24" s="7" t="str">
        <f>IF(VLOOKUP($B24,'DAMES BRUT'!$B$6:$I$78,8,FALSE)="","",(VLOOKUP($B24,'DAMES BRUT'!$B$6:$I$78,8,FALSE)))</f>
        <v/>
      </c>
      <c r="R24" s="7" t="str">
        <f>IF(VLOOKUP($B24,'DAMES NET'!$B$6:$I$78,8,FALSE)="","",(VLOOKUP($B24,'DAMES NET'!$B$6:$I$78,8,FALSE)))</f>
        <v/>
      </c>
      <c r="S24" s="59" t="str">
        <f>IF(R24="","",SUM(Q24:R24))</f>
        <v/>
      </c>
      <c r="T24" s="7">
        <f>IF(VLOOKUP($B24,'DAMES BRUT'!$B$6:$J$78,9,FALSE)="","",(VLOOKUP($B24,'DAMES BRUT'!$B$6:$J$78,9,FALSE)))</f>
        <v>10</v>
      </c>
      <c r="U24" s="7">
        <f>IF(VLOOKUP($B24,'DAMES NET'!$B$6:$J$78,9,FALSE)="","",(VLOOKUP($B24,'DAMES NET'!$B$6:$J$78,9,FALSE)))</f>
        <v>24</v>
      </c>
      <c r="V24" s="59">
        <f>IF(U24="","",SUM(T24:U24))</f>
        <v>34</v>
      </c>
      <c r="W24" s="7" t="str">
        <f>IF(VLOOKUP($B24,'DAMES BRUT'!$B$6:$K$78,10,FALSE)="","",(VLOOKUP($B24,'DAMES BRUT'!$B$6:$K$78,10,FALSE)))</f>
        <v/>
      </c>
      <c r="X24" s="7" t="str">
        <f>IF(VLOOKUP($B24,'DAMES NET'!$B$6:$K$78,10,FALSE)="","",(VLOOKUP($B24,'DAMES NET'!$B$6:$K$78,10,FALSE)))</f>
        <v/>
      </c>
      <c r="Y24" s="59" t="str">
        <f>IF(X24="","",SUM(W24:X24))</f>
        <v/>
      </c>
      <c r="Z24" s="7" t="str">
        <f>IF(VLOOKUP($B24,'DAMES BRUT'!$B$6:$L$78,11,FALSE)="","",(VLOOKUP($B24,'DAMES BRUT'!$B$6:$L$78,11,FALSE)))</f>
        <v/>
      </c>
      <c r="AA24" s="7" t="str">
        <f>IF(VLOOKUP($B24,'DAMES NET'!$B$6:$L$78,11,FALSE)="","",(VLOOKUP($B24,'DAMES NET'!$B$6:$L$78,11,FALSE)))</f>
        <v/>
      </c>
      <c r="AB24" s="59" t="str">
        <f>IF(AA24="","",SUM(Z24:AA24))</f>
        <v/>
      </c>
      <c r="AC24" s="7" t="str">
        <f>IF(VLOOKUP($B24,'DAMES BRUT'!$B$6:$M$78,12,FALSE)="","",(VLOOKUP($B24,'DAMES BRUT'!$B$6:$M$78,12,FALSE)))</f>
        <v/>
      </c>
      <c r="AD24" s="7" t="str">
        <f>IF(VLOOKUP($B24,'DAMES NET'!$B$6:$M$78,12,FALSE)="","",(VLOOKUP($B24,'DAMES NET'!$B$6:$M$78,12,FALSE)))</f>
        <v/>
      </c>
      <c r="AE24" s="59" t="str">
        <f>IF(AD24="","",SUM(AC24:AD24))</f>
        <v/>
      </c>
      <c r="AF24" s="7" t="str">
        <f>IF(VLOOKUP($B24,'DAMES BRUT'!$B$6:$N$78,13,FALSE)="","",(VLOOKUP($B24,'DAMES BRUT'!$B$6:$N$73,13,FALSE)))</f>
        <v/>
      </c>
      <c r="AG24" s="7" t="str">
        <f>IF(VLOOKUP($B24,'DAMES NET'!$B$6:$N$78,13,FALSE)="","",(VLOOKUP($B24,'DAMES NET'!$B$6:$N$78,13,FALSE)))</f>
        <v/>
      </c>
      <c r="AH24" s="59" t="str">
        <f>IF(AG24="","",SUM(AF24:AG24))</f>
        <v/>
      </c>
      <c r="AI24" s="59">
        <f>SUM(G24,J24,M24,P24,S24,V24,Y24,AB24,AE24,AH24)</f>
        <v>171</v>
      </c>
      <c r="AJ24" s="20">
        <f>+COUNT(G24,J24,M24,P24,S24,V24,Y24,AB24,AE24,AH24)</f>
        <v>4</v>
      </c>
      <c r="AK24" s="20">
        <f>IF(AJ24&lt;6,0,+SMALL(($G24,$J24,$M24,$P24,$S24,$V24,$Y24,$AB24,$AE24,$AH24),1))</f>
        <v>0</v>
      </c>
      <c r="AL24" s="20">
        <f>IF(AJ24&lt;7,0,+SMALL(($G24,$J24,$M24,$P24,$S24,$V24,$Y24,$AB24,$AE24,$AH24),2))</f>
        <v>0</v>
      </c>
      <c r="AM24" s="20">
        <f>IF(AJ24&lt;8,0,+SMALL(($G24,$J24,$M24,$P24,$S24,$V24,$Y24,$AB24,$AE24,$AH24),3))</f>
        <v>0</v>
      </c>
      <c r="AN24" s="20">
        <f>IF(AJ24&lt;9,0,+SMALL(($G24,$J24,$M24,$P24,$S24,$V24,$Y24,$AB24,$AE24,$AH24),4))</f>
        <v>0</v>
      </c>
      <c r="AO24" s="20">
        <f>AI24-AK24-AL24-AM24-AN24</f>
        <v>171</v>
      </c>
      <c r="AP24" s="7">
        <f>RANK(AO24,$AO$6:$AO$78,0)</f>
        <v>19</v>
      </c>
    </row>
    <row r="25" spans="2:42" s="11" customFormat="1">
      <c r="B25" s="48" t="s">
        <v>6</v>
      </c>
      <c r="C25" s="36"/>
      <c r="D25" s="44" t="s">
        <v>5</v>
      </c>
      <c r="E25" s="7">
        <f>IF(VLOOKUP($B25,'DAMES BRUT'!$B$6:$E$78,4,FALSE)="","",(VLOOKUP($B25,'DAMES BRUT'!$B$6:$E$78,4,FALSE)))</f>
        <v>4</v>
      </c>
      <c r="F25" s="7">
        <f>IF(VLOOKUP($B25,'DAMES NET'!$B$6:E$78,4,FALSE)="","",(VLOOKUP($B25,'DAMES NET'!$B$6:$E$78,4,FALSE)))</f>
        <v>34</v>
      </c>
      <c r="G25" s="59">
        <f>IF(F25="","",SUM(E25:F25))</f>
        <v>38</v>
      </c>
      <c r="H25" s="7">
        <f>IF(VLOOKUP($B25,'DAMES BRUT'!$B$6:$F$78,5,FALSE)="","",(VLOOKUP($B25,'DAMES BRUT'!$B$6:$F$78,5,FALSE)))</f>
        <v>2</v>
      </c>
      <c r="I25" s="7">
        <f>IF(VLOOKUP($B25,'DAMES NET'!$B$6:$F$78,5,FALSE)="","",(VLOOKUP($B25,'DAMES NET'!$B$6:$F$78,5,FALSE)))</f>
        <v>24</v>
      </c>
      <c r="J25" s="59">
        <f>IF(I25="","",SUM(H25:I25))</f>
        <v>26</v>
      </c>
      <c r="K25" s="7">
        <f>IF(VLOOKUP($B25,'DAMES BRUT'!$B$6:$G$78,6,FALSE)="","",(VLOOKUP($B25,'DAMES BRUT'!$B$6:$G$78,6,FALSE)))</f>
        <v>1</v>
      </c>
      <c r="L25" s="7">
        <f>IF(VLOOKUP($B25,'DAMES NET'!$B$6:$G$78,6,FALSE)="","",(VLOOKUP($B25,'DAMES NET'!$B$6:$G$78,6,FALSE)))</f>
        <v>24</v>
      </c>
      <c r="M25" s="59">
        <f>IF(L25="","",SUM(K25:L25))</f>
        <v>25</v>
      </c>
      <c r="N25" s="7">
        <f>IF(VLOOKUP($B25,'DAMES BRUT'!$B$6:$H$78,7,FALSE)="","",(VLOOKUP($B25,'DAMES BRUT'!$B$6:$H$78,7,FALSE)))</f>
        <v>3</v>
      </c>
      <c r="O25" s="7">
        <f>IF(VLOOKUP($B25,'DAMES NET'!$B$6:$H$78,7,FALSE)="","",(VLOOKUP($B25,'DAMES NET'!$B$6:$H$78,7,FALSE)))</f>
        <v>26</v>
      </c>
      <c r="P25" s="59">
        <f>IF(O25="","",SUM(N25:O25))</f>
        <v>29</v>
      </c>
      <c r="Q25" s="7" t="str">
        <f>IF(VLOOKUP($B25,'DAMES BRUT'!$B$6:$I$78,8,FALSE)="","",(VLOOKUP($B25,'DAMES BRUT'!$B$6:$I$78,8,FALSE)))</f>
        <v/>
      </c>
      <c r="R25" s="7" t="str">
        <f>IF(VLOOKUP($B25,'DAMES NET'!$B$6:$I$78,8,FALSE)="","",(VLOOKUP($B25,'DAMES NET'!$B$6:$I$78,8,FALSE)))</f>
        <v/>
      </c>
      <c r="S25" s="59" t="str">
        <f>IF(R25="","",SUM(Q25:R25))</f>
        <v/>
      </c>
      <c r="T25" s="7" t="str">
        <f>IF(VLOOKUP($B25,'DAMES BRUT'!$B$6:$J$78,9,FALSE)="","",(VLOOKUP($B25,'DAMES BRUT'!$B$6:$J$78,9,FALSE)))</f>
        <v/>
      </c>
      <c r="U25" s="7" t="str">
        <f>IF(VLOOKUP($B25,'DAMES NET'!$B$6:$J$78,9,FALSE)="","",(VLOOKUP($B25,'DAMES NET'!$B$6:$J$78,9,FALSE)))</f>
        <v/>
      </c>
      <c r="V25" s="59" t="str">
        <f>IF(U25="","",SUM(T25:U25))</f>
        <v/>
      </c>
      <c r="W25" s="7">
        <f>IF(VLOOKUP($B25,'DAMES BRUT'!$B$6:$K$78,10,FALSE)="","",(VLOOKUP($B25,'DAMES BRUT'!$B$6:$K$78,10,FALSE)))</f>
        <v>7</v>
      </c>
      <c r="X25" s="7">
        <f>IF(VLOOKUP($B25,'DAMES NET'!$B$6:$K$78,10,FALSE)="","",(VLOOKUP($B25,'DAMES NET'!$B$6:$K$78,10,FALSE)))</f>
        <v>39</v>
      </c>
      <c r="Y25" s="59">
        <f>IF(X25="","",SUM(W25:X25))</f>
        <v>46</v>
      </c>
      <c r="Z25" s="7">
        <f>IF(VLOOKUP($B25,'DAMES BRUT'!$B$6:$L$78,11,FALSE)="","",(VLOOKUP($B25,'DAMES BRUT'!$B$6:$L$78,11,FALSE)))</f>
        <v>3</v>
      </c>
      <c r="AA25" s="7">
        <f>IF(VLOOKUP($B25,'DAMES NET'!$B$6:$L$78,11,FALSE)="","",(VLOOKUP($B25,'DAMES NET'!$B$6:$L$78,11,FALSE)))</f>
        <v>27</v>
      </c>
      <c r="AB25" s="59">
        <f>IF(AA25="","",SUM(Z25:AA25))</f>
        <v>30</v>
      </c>
      <c r="AC25" s="7">
        <f>IF(VLOOKUP($B25,'DAMES BRUT'!$B$6:$M$78,12,FALSE)="","",(VLOOKUP($B25,'DAMES BRUT'!$B$6:$M$78,12,FALSE)))</f>
        <v>4</v>
      </c>
      <c r="AD25" s="7">
        <f>IF(VLOOKUP($B25,'DAMES NET'!$B$6:$M$78,12,FALSE)="","",(VLOOKUP($B25,'DAMES NET'!$B$6:$M$78,12,FALSE)))</f>
        <v>22</v>
      </c>
      <c r="AE25" s="59">
        <f>IF(AD25="","",SUM(AC25:AD25))</f>
        <v>26</v>
      </c>
      <c r="AF25" s="7" t="str">
        <f>IF(VLOOKUP($B25,'DAMES BRUT'!$B$6:$N$78,13,FALSE)="","",(VLOOKUP($B25,'DAMES BRUT'!$B$6:$N$73,13,FALSE)))</f>
        <v/>
      </c>
      <c r="AG25" s="7" t="str">
        <f>IF(VLOOKUP($B25,'DAMES NET'!$B$6:$N$78,13,FALSE)="","",(VLOOKUP($B25,'DAMES NET'!$B$6:$N$78,13,FALSE)))</f>
        <v/>
      </c>
      <c r="AH25" s="59" t="str">
        <f>IF(AG25="","",SUM(AF25:AG25))</f>
        <v/>
      </c>
      <c r="AI25" s="59">
        <f>SUM(G25,J25,M25,P25,S25,V25,Y25,AB25,AE25,AH25)</f>
        <v>220</v>
      </c>
      <c r="AJ25" s="20">
        <f>+COUNT(G25,J25,M25,P25,S25,V25,Y25,AB25,AE25,AH25)</f>
        <v>7</v>
      </c>
      <c r="AK25" s="20">
        <f>IF(AJ25&lt;6,0,+SMALL(($G25,$J25,$M25,$P25,$S25,$V25,$Y25,$AB25,$AE25,$AH25),1))</f>
        <v>25</v>
      </c>
      <c r="AL25" s="20">
        <f>IF(AJ25&lt;7,0,+SMALL(($G25,$J25,$M25,$P25,$S25,$V25,$Y25,$AB25,$AE25,$AH25),2))</f>
        <v>26</v>
      </c>
      <c r="AM25" s="20">
        <f>IF(AJ25&lt;8,0,+SMALL(($G25,$J25,$M25,$P25,$S25,$V25,$Y25,$AB25,$AE25,$AH25),3))</f>
        <v>0</v>
      </c>
      <c r="AN25" s="20">
        <f>IF(AJ25&lt;9,0,+SMALL(($G25,$J25,$M25,$P25,$S25,$V25,$Y25,$AB25,$AE25,$AH25),4))</f>
        <v>0</v>
      </c>
      <c r="AO25" s="20">
        <f>AI25-AK25-AL25-AM25-AN25</f>
        <v>169</v>
      </c>
      <c r="AP25" s="7">
        <f>RANK(AO25,$AO$6:$AO$78,0)</f>
        <v>20</v>
      </c>
    </row>
    <row r="26" spans="2:42" s="11" customFormat="1">
      <c r="B26" s="48" t="s">
        <v>43</v>
      </c>
      <c r="C26" s="36"/>
      <c r="D26" s="46" t="s">
        <v>22</v>
      </c>
      <c r="E26" s="7">
        <f>IF(VLOOKUP($B26,'DAMES BRUT'!$B$6:$E$78,4,FALSE)="","",(VLOOKUP($B26,'DAMES BRUT'!$B$6:$E$78,4,FALSE)))</f>
        <v>6</v>
      </c>
      <c r="F26" s="7">
        <f>IF(VLOOKUP($B26,'DAMES NET'!$B$6:E$78,4,FALSE)="","",(VLOOKUP($B26,'DAMES NET'!$B$6:$E$78,4,FALSE)))</f>
        <v>27</v>
      </c>
      <c r="G26" s="59">
        <f>IF(F26="","",SUM(E26:F26))</f>
        <v>33</v>
      </c>
      <c r="H26" s="7">
        <f>IF(VLOOKUP($B26,'DAMES BRUT'!$B$6:$F$78,5,FALSE)="","",(VLOOKUP($B26,'DAMES BRUT'!$B$6:$F$78,5,FALSE)))</f>
        <v>2</v>
      </c>
      <c r="I26" s="7">
        <f>IF(VLOOKUP($B26,'DAMES NET'!$B$6:$F$78,5,FALSE)="","",(VLOOKUP($B26,'DAMES NET'!$B$6:$F$78,5,FALSE)))</f>
        <v>22</v>
      </c>
      <c r="J26" s="59">
        <f>IF(I26="","",SUM(H26:I26))</f>
        <v>24</v>
      </c>
      <c r="K26" s="7">
        <f>IF(VLOOKUP($B26,'DAMES BRUT'!$B$6:$G$78,6,FALSE)="","",(VLOOKUP($B26,'DAMES BRUT'!$B$6:$G$78,6,FALSE)))</f>
        <v>5</v>
      </c>
      <c r="L26" s="7">
        <f>IF(VLOOKUP($B26,'DAMES NET'!$B$6:$G$78,6,FALSE)="","",(VLOOKUP($B26,'DAMES NET'!$B$6:$G$78,6,FALSE)))</f>
        <v>25</v>
      </c>
      <c r="M26" s="59">
        <f>IF(L26="","",SUM(K26:L26))</f>
        <v>30</v>
      </c>
      <c r="N26" s="7" t="str">
        <f>IF(VLOOKUP($B26,'DAMES BRUT'!$B$6:$H$78,7,FALSE)="","",(VLOOKUP($B26,'DAMES BRUT'!$B$6:$H$78,7,FALSE)))</f>
        <v/>
      </c>
      <c r="O26" s="7" t="str">
        <f>IF(VLOOKUP($B26,'DAMES NET'!$B$6:$H$78,7,FALSE)="","",(VLOOKUP($B26,'DAMES NET'!$B$6:$H$78,7,FALSE)))</f>
        <v/>
      </c>
      <c r="P26" s="59" t="str">
        <f>IF(O26="","",SUM(N26:O26))</f>
        <v/>
      </c>
      <c r="Q26" s="7" t="str">
        <f>IF(VLOOKUP($B26,'DAMES BRUT'!$B$6:$I$78,8,FALSE)="","",(VLOOKUP($B26,'DAMES BRUT'!$B$6:$I$78,8,FALSE)))</f>
        <v/>
      </c>
      <c r="R26" s="7" t="str">
        <f>IF(VLOOKUP($B26,'DAMES NET'!$B$6:$I$78,8,FALSE)="","",(VLOOKUP($B26,'DAMES NET'!$B$6:$I$78,8,FALSE)))</f>
        <v/>
      </c>
      <c r="S26" s="59" t="str">
        <f>IF(R26="","",SUM(Q26:R26))</f>
        <v/>
      </c>
      <c r="T26" s="7">
        <f>IF(VLOOKUP($B26,'DAMES BRUT'!$B$6:$J$78,9,FALSE)="","",(VLOOKUP($B26,'DAMES BRUT'!$B$6:$J$78,9,FALSE)))</f>
        <v>5</v>
      </c>
      <c r="U26" s="7">
        <f>IF(VLOOKUP($B26,'DAMES NET'!$B$6:$J$78,9,FALSE)="","",(VLOOKUP($B26,'DAMES NET'!$B$6:$J$78,9,FALSE)))</f>
        <v>30</v>
      </c>
      <c r="V26" s="59">
        <f>IF(U26="","",SUM(T26:U26))</f>
        <v>35</v>
      </c>
      <c r="W26" s="7" t="str">
        <f>IF(VLOOKUP($B26,'DAMES BRUT'!$B$6:$K$78,10,FALSE)="","",(VLOOKUP($B26,'DAMES BRUT'!$B$6:$K$78,10,FALSE)))</f>
        <v/>
      </c>
      <c r="X26" s="7" t="str">
        <f>IF(VLOOKUP($B26,'DAMES NET'!$B$6:$K$78,10,FALSE)="","",(VLOOKUP($B26,'DAMES NET'!$B$6:$K$78,10,FALSE)))</f>
        <v/>
      </c>
      <c r="Y26" s="59" t="str">
        <f>IF(X26="","",SUM(W26:X26))</f>
        <v/>
      </c>
      <c r="Z26" s="7">
        <f>IF(VLOOKUP($B26,'DAMES BRUT'!$B$6:$L$78,11,FALSE)="","",(VLOOKUP($B26,'DAMES BRUT'!$B$6:$L$78,11,FALSE)))</f>
        <v>6</v>
      </c>
      <c r="AA26" s="7">
        <f>IF(VLOOKUP($B26,'DAMES NET'!$B$6:$L$78,11,FALSE)="","",(VLOOKUP($B26,'DAMES NET'!$B$6:$L$78,11,FALSE)))</f>
        <v>26</v>
      </c>
      <c r="AB26" s="59">
        <f>IF(AA26="","",SUM(Z26:AA26))</f>
        <v>32</v>
      </c>
      <c r="AC26" s="7">
        <f>IF(VLOOKUP($B26,'DAMES BRUT'!$B$6:$M$78,12,FALSE)="","",(VLOOKUP($B26,'DAMES BRUT'!$B$6:$M$78,12,FALSE)))</f>
        <v>7</v>
      </c>
      <c r="AD26" s="7">
        <f>IF(VLOOKUP($B26,'DAMES NET'!$B$6:$M$78,12,FALSE)="","",(VLOOKUP($B26,'DAMES NET'!$B$6:$M$78,12,FALSE)))</f>
        <v>24</v>
      </c>
      <c r="AE26" s="59">
        <f>IF(AD26="","",SUM(AC26:AD26))</f>
        <v>31</v>
      </c>
      <c r="AF26" s="7" t="str">
        <f>IF(VLOOKUP($B26,'DAMES BRUT'!$B$6:$N$78,13,FALSE)="","",(VLOOKUP($B26,'DAMES BRUT'!$B$6:$N$73,13,FALSE)))</f>
        <v/>
      </c>
      <c r="AG26" s="7" t="str">
        <f>IF(VLOOKUP($B26,'DAMES NET'!$B$6:$N$78,13,FALSE)="","",(VLOOKUP($B26,'DAMES NET'!$B$6:$N$78,13,FALSE)))</f>
        <v/>
      </c>
      <c r="AH26" s="59" t="str">
        <f>IF(AG26="","",SUM(AF26:AG26))</f>
        <v/>
      </c>
      <c r="AI26" s="59">
        <f>SUM(G26,J26,M26,P26,S26,V26,Y26,AB26,AE26,AH26)</f>
        <v>185</v>
      </c>
      <c r="AJ26" s="20">
        <f>+COUNT(G26,J26,M26,P26,S26,V26,Y26,AB26,AE26,AH26)</f>
        <v>6</v>
      </c>
      <c r="AK26" s="20">
        <f>IF(AJ26&lt;6,0,+SMALL(($G26,$J26,$M26,$P26,$S26,$V26,$Y26,$AB26,$AE26,$AH26),1))</f>
        <v>24</v>
      </c>
      <c r="AL26" s="20">
        <f>IF(AJ26&lt;7,0,+SMALL(($G26,$J26,$M26,$P26,$S26,$V26,$Y26,$AB26,$AE26,$AH26),2))</f>
        <v>0</v>
      </c>
      <c r="AM26" s="20">
        <f>IF(AJ26&lt;8,0,+SMALL(($G26,$J26,$M26,$P26,$S26,$V26,$Y26,$AB26,$AE26,$AH26),3))</f>
        <v>0</v>
      </c>
      <c r="AN26" s="20">
        <f>IF(AJ26&lt;9,0,+SMALL(($G26,$J26,$M26,$P26,$S26,$V26,$Y26,$AB26,$AE26,$AH26),4))</f>
        <v>0</v>
      </c>
      <c r="AO26" s="20">
        <f>AI26-AK26-AL26-AM26-AN26</f>
        <v>161</v>
      </c>
      <c r="AP26" s="7">
        <f>RANK(AO26,$AO$6:$AO$78,0)</f>
        <v>21</v>
      </c>
    </row>
    <row r="27" spans="2:42" s="11" customFormat="1">
      <c r="B27" s="48" t="s">
        <v>30</v>
      </c>
      <c r="C27" s="36"/>
      <c r="D27" s="44" t="s">
        <v>5</v>
      </c>
      <c r="E27" s="7">
        <f>IF(VLOOKUP($B27,'DAMES BRUT'!$B$6:$E$78,4,FALSE)="","",(VLOOKUP($B27,'DAMES BRUT'!$B$6:$E$78,4,FALSE)))</f>
        <v>1</v>
      </c>
      <c r="F27" s="7">
        <f>IF(VLOOKUP($B27,'DAMES NET'!$B$6:E$78,4,FALSE)="","",(VLOOKUP($B27,'DAMES NET'!$B$6:$E$78,4,FALSE)))</f>
        <v>19</v>
      </c>
      <c r="G27" s="59">
        <f>IF(F27="","",SUM(E27:F27))</f>
        <v>20</v>
      </c>
      <c r="H27" s="7">
        <f>IF(VLOOKUP($B27,'DAMES BRUT'!$B$6:$F$78,5,FALSE)="","",(VLOOKUP($B27,'DAMES BRUT'!$B$6:$F$78,5,FALSE)))</f>
        <v>0</v>
      </c>
      <c r="I27" s="7">
        <f>IF(VLOOKUP($B27,'DAMES NET'!$B$6:$F$78,5,FALSE)="","",(VLOOKUP($B27,'DAMES NET'!$B$6:$F$78,5,FALSE)))</f>
        <v>21</v>
      </c>
      <c r="J27" s="59">
        <f>IF(I27="","",SUM(H27:I27))</f>
        <v>21</v>
      </c>
      <c r="K27" s="7">
        <f>IF(VLOOKUP($B27,'DAMES BRUT'!$B$6:$G$78,6,FALSE)="","",(VLOOKUP($B27,'DAMES BRUT'!$B$6:$G$78,6,FALSE)))</f>
        <v>0</v>
      </c>
      <c r="L27" s="7">
        <f>IF(VLOOKUP($B27,'DAMES NET'!$B$6:$G$78,6,FALSE)="","",(VLOOKUP($B27,'DAMES NET'!$B$6:$G$78,6,FALSE)))</f>
        <v>15</v>
      </c>
      <c r="M27" s="59">
        <f>IF(L27="","",SUM(K27:L27))</f>
        <v>15</v>
      </c>
      <c r="N27" s="7">
        <f>IF(VLOOKUP($B27,'DAMES BRUT'!$B$6:$H$78,7,FALSE)="","",(VLOOKUP($B27,'DAMES BRUT'!$B$6:$H$78,7,FALSE)))</f>
        <v>0</v>
      </c>
      <c r="O27" s="7">
        <f>IF(VLOOKUP($B27,'DAMES NET'!$B$6:$H$78,7,FALSE)="","",(VLOOKUP($B27,'DAMES NET'!$B$6:$H$78,7,FALSE)))</f>
        <v>13</v>
      </c>
      <c r="P27" s="59">
        <f>IF(O27="","",SUM(N27:O27))</f>
        <v>13</v>
      </c>
      <c r="Q27" s="7">
        <f>IF(VLOOKUP($B27,'DAMES BRUT'!$B$6:$I$78,8,FALSE)="","",(VLOOKUP($B27,'DAMES BRUT'!$B$6:$I$78,8,FALSE)))</f>
        <v>4</v>
      </c>
      <c r="R27" s="7">
        <f>IF(VLOOKUP($B27,'DAMES NET'!$B$6:$I$78,8,FALSE)="","",(VLOOKUP($B27,'DAMES NET'!$B$6:$I$78,8,FALSE)))</f>
        <v>22</v>
      </c>
      <c r="S27" s="59">
        <f>IF(R27="","",SUM(Q27:R27))</f>
        <v>26</v>
      </c>
      <c r="T27" s="7">
        <f>IF(VLOOKUP($B27,'DAMES BRUT'!$B$6:$J$78,9,FALSE)="","",(VLOOKUP($B27,'DAMES BRUT'!$B$6:$J$78,9,FALSE)))</f>
        <v>1</v>
      </c>
      <c r="U27" s="7">
        <f>IF(VLOOKUP($B27,'DAMES NET'!$B$6:$J$78,9,FALSE)="","",(VLOOKUP($B27,'DAMES NET'!$B$6:$J$78,9,FALSE)))</f>
        <v>30</v>
      </c>
      <c r="V27" s="59">
        <f>IF(U27="","",SUM(T27:U27))</f>
        <v>31</v>
      </c>
      <c r="W27" s="7" t="str">
        <f>IF(VLOOKUP($B27,'DAMES BRUT'!$B$6:$K$78,10,FALSE)="","",(VLOOKUP($B27,'DAMES BRUT'!$B$6:$K$78,10,FALSE)))</f>
        <v/>
      </c>
      <c r="X27" s="7" t="str">
        <f>IF(VLOOKUP($B27,'DAMES NET'!$B$6:$K$78,10,FALSE)="","",(VLOOKUP($B27,'DAMES NET'!$B$6:$K$78,10,FALSE)))</f>
        <v/>
      </c>
      <c r="Y27" s="59" t="str">
        <f>IF(X27="","",SUM(W27:X27))</f>
        <v/>
      </c>
      <c r="Z27" s="7">
        <f>IF(VLOOKUP($B27,'DAMES BRUT'!$B$6:$L$78,11,FALSE)="","",(VLOOKUP($B27,'DAMES BRUT'!$B$6:$L$78,11,FALSE)))</f>
        <v>6</v>
      </c>
      <c r="AA27" s="7">
        <f>IF(VLOOKUP($B27,'DAMES NET'!$B$6:$L$78,11,FALSE)="","",(VLOOKUP($B27,'DAMES NET'!$B$6:$L$78,11,FALSE)))</f>
        <v>42</v>
      </c>
      <c r="AB27" s="59">
        <f>IF(AA27="","",SUM(Z27:AA27))</f>
        <v>48</v>
      </c>
      <c r="AC27" s="7" t="str">
        <f>IF(VLOOKUP($B27,'DAMES BRUT'!$B$6:$M$78,12,FALSE)="","",(VLOOKUP($B27,'DAMES BRUT'!$B$6:$M$78,12,FALSE)))</f>
        <v/>
      </c>
      <c r="AD27" s="7" t="str">
        <f>IF(VLOOKUP($B27,'DAMES NET'!$B$6:$M$78,12,FALSE)="","",(VLOOKUP($B27,'DAMES NET'!$B$6:$M$78,12,FALSE)))</f>
        <v/>
      </c>
      <c r="AE27" s="59" t="str">
        <f>IF(AD27="","",SUM(AC27:AD27))</f>
        <v/>
      </c>
      <c r="AF27" s="7" t="str">
        <f>IF(VLOOKUP($B27,'DAMES BRUT'!$B$6:$N$78,13,FALSE)="","",(VLOOKUP($B27,'DAMES BRUT'!$B$6:$N$73,13,FALSE)))</f>
        <v/>
      </c>
      <c r="AG27" s="7" t="str">
        <f>IF(VLOOKUP($B27,'DAMES NET'!$B$6:$N$78,13,FALSE)="","",(VLOOKUP($B27,'DAMES NET'!$B$6:$N$78,13,FALSE)))</f>
        <v/>
      </c>
      <c r="AH27" s="59" t="str">
        <f>IF(AG27="","",SUM(AF27:AG27))</f>
        <v/>
      </c>
      <c r="AI27" s="59">
        <f>SUM(G27,J27,M27,P27,S27,V27,Y27,AB27,AE27,AH27)</f>
        <v>174</v>
      </c>
      <c r="AJ27" s="20">
        <f>+COUNT(G27,J27,M27,P27,S27,V27,Y27,AB27,AE27,AH27)</f>
        <v>7</v>
      </c>
      <c r="AK27" s="20">
        <f>IF(AJ27&lt;6,0,+SMALL(($G27,$J27,$M27,$P27,$S27,$V27,$Y27,$AB27,$AE27,$AH27),1))</f>
        <v>13</v>
      </c>
      <c r="AL27" s="20">
        <f>IF(AJ27&lt;7,0,+SMALL(($G27,$J27,$M27,$P27,$S27,$V27,$Y27,$AB27,$AE27,$AH27),2))</f>
        <v>15</v>
      </c>
      <c r="AM27" s="20">
        <f>IF(AJ27&lt;8,0,+SMALL(($G27,$J27,$M27,$P27,$S27,$V27,$Y27,$AB27,$AE27,$AH27),3))</f>
        <v>0</v>
      </c>
      <c r="AN27" s="20">
        <f>IF(AJ27&lt;9,0,+SMALL(($G27,$J27,$M27,$P27,$S27,$V27,$Y27,$AB27,$AE27,$AH27),4))</f>
        <v>0</v>
      </c>
      <c r="AO27" s="20">
        <f>AI27-AK27-AL27-AM27-AN27</f>
        <v>146</v>
      </c>
      <c r="AP27" s="7">
        <f>RANK(AO27,$AO$6:$AO$78,0)</f>
        <v>22</v>
      </c>
    </row>
    <row r="28" spans="2:42" s="11" customFormat="1">
      <c r="B28" s="137" t="s">
        <v>160</v>
      </c>
      <c r="C28" s="36"/>
      <c r="D28" s="47" t="s">
        <v>50</v>
      </c>
      <c r="E28" s="7" t="str">
        <f>IF(VLOOKUP($B28,'DAMES BRUT'!$B$6:$E$78,4,FALSE)="","",(VLOOKUP($B28,'DAMES BRUT'!$B$6:$E$78,4,FALSE)))</f>
        <v/>
      </c>
      <c r="F28" s="7" t="str">
        <f>IF(VLOOKUP($B28,'DAMES NET'!$B$6:E$78,4,FALSE)="","",(VLOOKUP($B28,'DAMES NET'!$B$6:$E$78,4,FALSE)))</f>
        <v/>
      </c>
      <c r="G28" s="59" t="str">
        <f>IF(F28="","",SUM(E28:F28))</f>
        <v/>
      </c>
      <c r="H28" s="7">
        <f>IF(VLOOKUP($B28,'DAMES BRUT'!$B$6:$F$78,5,FALSE)="","",(VLOOKUP($B28,'DAMES BRUT'!$B$6:$F$78,5,FALSE)))</f>
        <v>20</v>
      </c>
      <c r="I28" s="7">
        <f>IF(VLOOKUP($B28,'DAMES NET'!$B$6:$F$78,5,FALSE)="","",(VLOOKUP($B28,'DAMES NET'!$B$6:$F$78,5,FALSE)))</f>
        <v>37</v>
      </c>
      <c r="J28" s="59">
        <f>IF(I28="","",SUM(H28:I28))</f>
        <v>57</v>
      </c>
      <c r="K28" s="7">
        <f>IF(VLOOKUP($B28,'DAMES BRUT'!$B$6:$G$78,6,FALSE)="","",(VLOOKUP($B28,'DAMES BRUT'!$B$6:$G$78,6,FALSE)))</f>
        <v>14</v>
      </c>
      <c r="L28" s="7">
        <f>IF(VLOOKUP($B28,'DAMES NET'!$B$6:$G$78,6,FALSE)="","",(VLOOKUP($B28,'DAMES NET'!$B$6:$G$78,6,FALSE)))</f>
        <v>29</v>
      </c>
      <c r="M28" s="59">
        <f>IF(L28="","",SUM(K28:L28))</f>
        <v>43</v>
      </c>
      <c r="N28" s="7" t="str">
        <f>IF(VLOOKUP($B28,'DAMES BRUT'!$B$6:$H$78,7,FALSE)="","",(VLOOKUP($B28,'DAMES BRUT'!$B$6:$H$78,7,FALSE)))</f>
        <v/>
      </c>
      <c r="O28" s="7" t="str">
        <f>IF(VLOOKUP($B28,'DAMES NET'!$B$6:$H$78,7,FALSE)="","",(VLOOKUP($B28,'DAMES NET'!$B$6:$H$78,7,FALSE)))</f>
        <v/>
      </c>
      <c r="P28" s="59" t="str">
        <f>IF(O28="","",SUM(N28:O28))</f>
        <v/>
      </c>
      <c r="Q28" s="7" t="str">
        <f>IF(VLOOKUP($B28,'DAMES BRUT'!$B$6:$I$78,8,FALSE)="","",(VLOOKUP($B28,'DAMES BRUT'!$B$6:$I$78,8,FALSE)))</f>
        <v/>
      </c>
      <c r="R28" s="7" t="str">
        <f>IF(VLOOKUP($B28,'DAMES NET'!$B$6:$I$78,8,FALSE)="","",(VLOOKUP($B28,'DAMES NET'!$B$6:$I$78,8,FALSE)))</f>
        <v/>
      </c>
      <c r="S28" s="59" t="str">
        <f>IF(R28="","",SUM(Q28:R28))</f>
        <v/>
      </c>
      <c r="T28" s="7">
        <f>IF(VLOOKUP($B28,'DAMES BRUT'!$B$6:$J$78,9,FALSE)="","",(VLOOKUP($B28,'DAMES BRUT'!$B$6:$J$78,9,FALSE)))</f>
        <v>9</v>
      </c>
      <c r="U28" s="7">
        <f>IF(VLOOKUP($B28,'DAMES NET'!$B$6:$J$78,9,FALSE)="","",(VLOOKUP($B28,'DAMES NET'!$B$6:$J$78,9,FALSE)))</f>
        <v>27</v>
      </c>
      <c r="V28" s="59">
        <f>IF(U28="","",SUM(T28:U28))</f>
        <v>36</v>
      </c>
      <c r="W28" s="7" t="str">
        <f>IF(VLOOKUP($B28,'DAMES BRUT'!$B$6:$K$78,10,FALSE)="","",(VLOOKUP($B28,'DAMES BRUT'!$B$6:$K$78,10,FALSE)))</f>
        <v/>
      </c>
      <c r="X28" s="7" t="str">
        <f>IF(VLOOKUP($B28,'DAMES NET'!$B$6:$K$78,10,FALSE)="","",(VLOOKUP($B28,'DAMES NET'!$B$6:$K$78,10,FALSE)))</f>
        <v/>
      </c>
      <c r="Y28" s="59" t="str">
        <f>IF(X28="","",SUM(W28:X28))</f>
        <v/>
      </c>
      <c r="Z28" s="7" t="str">
        <f>IF(VLOOKUP($B28,'DAMES BRUT'!$B$6:$L$78,11,FALSE)="","",(VLOOKUP($B28,'DAMES BRUT'!$B$6:$L$78,11,FALSE)))</f>
        <v/>
      </c>
      <c r="AA28" s="7" t="str">
        <f>IF(VLOOKUP($B28,'DAMES NET'!$B$6:$L$78,11,FALSE)="","",(VLOOKUP($B28,'DAMES NET'!$B$6:$L$78,11,FALSE)))</f>
        <v/>
      </c>
      <c r="AB28" s="59" t="str">
        <f>IF(AA28="","",SUM(Z28:AA28))</f>
        <v/>
      </c>
      <c r="AC28" s="7" t="str">
        <f>IF(VLOOKUP($B28,'DAMES BRUT'!$B$6:$M$78,12,FALSE)="","",(VLOOKUP($B28,'DAMES BRUT'!$B$6:$M$78,12,FALSE)))</f>
        <v/>
      </c>
      <c r="AD28" s="7" t="str">
        <f>IF(VLOOKUP($B28,'DAMES NET'!$B$6:$M$78,12,FALSE)="","",(VLOOKUP($B28,'DAMES NET'!$B$6:$M$78,12,FALSE)))</f>
        <v/>
      </c>
      <c r="AE28" s="59" t="str">
        <f>IF(AD28="","",SUM(AC28:AD28))</f>
        <v/>
      </c>
      <c r="AF28" s="7" t="str">
        <f>IF(VLOOKUP($B28,'DAMES BRUT'!$B$6:$N$78,13,FALSE)="","",(VLOOKUP($B28,'DAMES BRUT'!$B$6:$N$73,13,FALSE)))</f>
        <v/>
      </c>
      <c r="AG28" s="7" t="str">
        <f>IF(VLOOKUP($B28,'DAMES NET'!$B$6:$N$78,13,FALSE)="","",(VLOOKUP($B28,'DAMES NET'!$B$6:$N$78,13,FALSE)))</f>
        <v/>
      </c>
      <c r="AH28" s="59" t="str">
        <f>IF(AG28="","",SUM(AF28:AG28))</f>
        <v/>
      </c>
      <c r="AI28" s="59">
        <f>SUM(G28,J28,M28,P28,S28,V28,Y28,AB28,AE28,AH28)</f>
        <v>136</v>
      </c>
      <c r="AJ28" s="20">
        <f>+COUNT(G28,J28,M28,P28,S28,V28,Y28,AB28,AE28,AH28)</f>
        <v>3</v>
      </c>
      <c r="AK28" s="20">
        <f>IF(AJ28&lt;6,0,+SMALL(($G28,$J28,$M28,$P28,$S28,$V28,$Y28,$AB28,$AE28,$AH28),1))</f>
        <v>0</v>
      </c>
      <c r="AL28" s="20">
        <f>IF(AJ28&lt;7,0,+SMALL(($G28,$J28,$M28,$P28,$S28,$V28,$Y28,$AB28,$AE28,$AH28),2))</f>
        <v>0</v>
      </c>
      <c r="AM28" s="20">
        <f>IF(AJ28&lt;8,0,+SMALL(($G28,$J28,$M28,$P28,$S28,$V28,$Y28,$AB28,$AE28,$AH28),3))</f>
        <v>0</v>
      </c>
      <c r="AN28" s="20">
        <f>IF(AJ28&lt;9,0,+SMALL(($G28,$J28,$M28,$P28,$S28,$V28,$Y28,$AB28,$AE28,$AH28),4))</f>
        <v>0</v>
      </c>
      <c r="AO28" s="20">
        <f>AI28-AK28-AL28-AM28-AN28</f>
        <v>136</v>
      </c>
      <c r="AP28" s="7">
        <f>RANK(AO28,$AO$6:$AO$78,0)</f>
        <v>23</v>
      </c>
    </row>
    <row r="29" spans="2:42" s="11" customFormat="1">
      <c r="B29" s="48" t="s">
        <v>264</v>
      </c>
      <c r="C29" s="36"/>
      <c r="D29" s="71" t="s">
        <v>107</v>
      </c>
      <c r="E29" s="7">
        <f>IF(VLOOKUP($B29,'DAMES BRUT'!$B$6:$E$78,4,FALSE)="","",(VLOOKUP($B29,'DAMES BRUT'!$B$6:$E$78,4,FALSE)))</f>
        <v>15</v>
      </c>
      <c r="F29" s="7">
        <f>IF(VLOOKUP($B29,'DAMES NET'!$B$6:E$78,4,FALSE)="","",(VLOOKUP($B29,'DAMES NET'!$B$6:$E$78,4,FALSE)))</f>
        <v>25</v>
      </c>
      <c r="G29" s="59">
        <f>IF(F29="","",SUM(E29:F29))</f>
        <v>40</v>
      </c>
      <c r="H29" s="7">
        <f>IF(VLOOKUP($B29,'DAMES BRUT'!$B$6:$F$78,5,FALSE)="","",(VLOOKUP($B29,'DAMES BRUT'!$B$6:$F$78,5,FALSE)))</f>
        <v>15</v>
      </c>
      <c r="I29" s="7">
        <f>IF(VLOOKUP($B29,'DAMES NET'!$B$6:$F$78,5,FALSE)="","",(VLOOKUP($B29,'DAMES NET'!$B$6:$F$78,5,FALSE)))</f>
        <v>30</v>
      </c>
      <c r="J29" s="59">
        <f>IF(I29="","",SUM(H29:I29))</f>
        <v>45</v>
      </c>
      <c r="K29" s="7" t="str">
        <f>IF(VLOOKUP($B29,'DAMES BRUT'!$B$6:$G$78,6,FALSE)="","",(VLOOKUP($B29,'DAMES BRUT'!$B$6:$G$78,6,FALSE)))</f>
        <v/>
      </c>
      <c r="L29" s="7" t="str">
        <f>IF(VLOOKUP($B29,'DAMES NET'!$B$6:$G$78,6,FALSE)="","",(VLOOKUP($B29,'DAMES NET'!$B$6:$G$78,6,FALSE)))</f>
        <v/>
      </c>
      <c r="M29" s="59" t="str">
        <f>IF(L29="","",SUM(K29:L29))</f>
        <v/>
      </c>
      <c r="N29" s="7" t="str">
        <f>IF(VLOOKUP($B29,'DAMES BRUT'!$B$6:$H$78,7,FALSE)="","",(VLOOKUP($B29,'DAMES BRUT'!$B$6:$H$78,7,FALSE)))</f>
        <v/>
      </c>
      <c r="O29" s="7" t="str">
        <f>IF(VLOOKUP($B29,'DAMES NET'!$B$6:$H$78,7,FALSE)="","",(VLOOKUP($B29,'DAMES NET'!$B$6:$H$78,7,FALSE)))</f>
        <v/>
      </c>
      <c r="P29" s="59" t="str">
        <f>IF(O29="","",SUM(N29:O29))</f>
        <v/>
      </c>
      <c r="Q29" s="7" t="str">
        <f>IF(VLOOKUP($B29,'DAMES BRUT'!$B$6:$I$78,8,FALSE)="","",(VLOOKUP($B29,'DAMES BRUT'!$B$6:$I$78,8,FALSE)))</f>
        <v/>
      </c>
      <c r="R29" s="7" t="str">
        <f>IF(VLOOKUP($B29,'DAMES NET'!$B$6:$I$78,8,FALSE)="","",(VLOOKUP($B29,'DAMES NET'!$B$6:$I$78,8,FALSE)))</f>
        <v/>
      </c>
      <c r="S29" s="59" t="str">
        <f>IF(R29="","",SUM(Q29:R29))</f>
        <v/>
      </c>
      <c r="T29" s="7" t="str">
        <f>IF(VLOOKUP($B29,'DAMES BRUT'!$B$6:$J$78,9,FALSE)="","",(VLOOKUP($B29,'DAMES BRUT'!$B$6:$J$78,9,FALSE)))</f>
        <v/>
      </c>
      <c r="U29" s="7" t="str">
        <f>IF(VLOOKUP($B29,'DAMES NET'!$B$6:$J$78,9,FALSE)="","",(VLOOKUP($B29,'DAMES NET'!$B$6:$J$78,9,FALSE)))</f>
        <v/>
      </c>
      <c r="V29" s="59" t="str">
        <f>IF(U29="","",SUM(T29:U29))</f>
        <v/>
      </c>
      <c r="W29" s="7" t="str">
        <f>IF(VLOOKUP($B29,'DAMES BRUT'!$B$6:$K$78,10,FALSE)="","",(VLOOKUP($B29,'DAMES BRUT'!$B$6:$K$78,10,FALSE)))</f>
        <v/>
      </c>
      <c r="X29" s="7" t="str">
        <f>IF(VLOOKUP($B29,'DAMES NET'!$B$6:$K$78,10,FALSE)="","",(VLOOKUP($B29,'DAMES NET'!$B$6:$K$78,10,FALSE)))</f>
        <v/>
      </c>
      <c r="Y29" s="59" t="str">
        <f>IF(X29="","",SUM(W29:X29))</f>
        <v/>
      </c>
      <c r="Z29" s="7" t="str">
        <f>IF(VLOOKUP($B29,'DAMES BRUT'!$B$6:$L$78,11,FALSE)="","",(VLOOKUP($B29,'DAMES BRUT'!$B$6:$L$78,11,FALSE)))</f>
        <v/>
      </c>
      <c r="AA29" s="7" t="str">
        <f>IF(VLOOKUP($B29,'DAMES NET'!$B$6:$L$78,11,FALSE)="","",(VLOOKUP($B29,'DAMES NET'!$B$6:$L$78,11,FALSE)))</f>
        <v/>
      </c>
      <c r="AB29" s="59" t="str">
        <f>IF(AA29="","",SUM(Z29:AA29))</f>
        <v/>
      </c>
      <c r="AC29" s="7">
        <f>IF(VLOOKUP($B29,'DAMES BRUT'!$B$6:$M$78,12,FALSE)="","",(VLOOKUP($B29,'DAMES BRUT'!$B$6:$M$78,12,FALSE)))</f>
        <v>15</v>
      </c>
      <c r="AD29" s="7">
        <f>IF(VLOOKUP($B29,'DAMES NET'!$B$6:$M$78,12,FALSE)="","",(VLOOKUP($B29,'DAMES NET'!$B$6:$M$78,12,FALSE)))</f>
        <v>30</v>
      </c>
      <c r="AE29" s="59">
        <f>IF(AD29="","",SUM(AC29:AD29))</f>
        <v>45</v>
      </c>
      <c r="AF29" s="7" t="str">
        <f>IF(VLOOKUP($B29,'DAMES BRUT'!$B$6:$N$78,13,FALSE)="","",(VLOOKUP($B29,'DAMES BRUT'!$B$6:$N$73,13,FALSE)))</f>
        <v/>
      </c>
      <c r="AG29" s="7" t="str">
        <f>IF(VLOOKUP($B29,'DAMES NET'!$B$6:$N$78,13,FALSE)="","",(VLOOKUP($B29,'DAMES NET'!$B$6:$N$78,13,FALSE)))</f>
        <v/>
      </c>
      <c r="AH29" s="59" t="str">
        <f>IF(AG29="","",SUM(AF29:AG29))</f>
        <v/>
      </c>
      <c r="AI29" s="59">
        <f>SUM(G29,J29,M29,P29,S29,V29,Y29,AB29,AE29,AH29)</f>
        <v>130</v>
      </c>
      <c r="AJ29" s="20">
        <f>+COUNT(G29,J29,M29,P29,S29,V29,Y29,AB29,AE29,AH29)</f>
        <v>3</v>
      </c>
      <c r="AK29" s="20">
        <f>IF(AJ29&lt;6,0,+SMALL(($G29,$J29,$M29,$P29,$S29,$V29,$Y29,$AB29,$AE29,$AH29),1))</f>
        <v>0</v>
      </c>
      <c r="AL29" s="20">
        <f>IF(AJ29&lt;7,0,+SMALL(($G29,$J29,$M29,$P29,$S29,$V29,$Y29,$AB29,$AE29,$AH29),2))</f>
        <v>0</v>
      </c>
      <c r="AM29" s="20">
        <f>IF(AJ29&lt;8,0,+SMALL(($G29,$J29,$M29,$P29,$S29,$V29,$Y29,$AB29,$AE29,$AH29),3))</f>
        <v>0</v>
      </c>
      <c r="AN29" s="20">
        <f>IF(AJ29&lt;9,0,+SMALL(($G29,$J29,$M29,$P29,$S29,$V29,$Y29,$AB29,$AE29,$AH29),4))</f>
        <v>0</v>
      </c>
      <c r="AO29" s="20">
        <f>AI29-AK29-AL29-AM29-AN29</f>
        <v>130</v>
      </c>
      <c r="AP29" s="7">
        <f>RANK(AO29,$AO$6:$AO$78,0)</f>
        <v>24</v>
      </c>
    </row>
    <row r="30" spans="2:42" s="11" customFormat="1">
      <c r="B30" s="48" t="s">
        <v>122</v>
      </c>
      <c r="C30" s="36"/>
      <c r="D30" s="46" t="s">
        <v>22</v>
      </c>
      <c r="E30" s="7" t="str">
        <f>IF(VLOOKUP($B30,'DAMES BRUT'!$B$6:$E$78,4,FALSE)="","",(VLOOKUP($B30,'DAMES BRUT'!$B$6:$E$78,4,FALSE)))</f>
        <v/>
      </c>
      <c r="F30" s="7" t="str">
        <f>IF(VLOOKUP($B30,'DAMES NET'!$B$6:E$78,4,FALSE)="","",(VLOOKUP($B30,'DAMES NET'!$B$6:$E$78,4,FALSE)))</f>
        <v/>
      </c>
      <c r="G30" s="59" t="str">
        <f>IF(F30="","",SUM(E30:F30))</f>
        <v/>
      </c>
      <c r="H30" s="7">
        <f>IF(VLOOKUP($B30,'DAMES BRUT'!$B$6:$F$78,5,FALSE)="","",(VLOOKUP($B30,'DAMES BRUT'!$B$6:$F$78,5,FALSE)))</f>
        <v>7</v>
      </c>
      <c r="I30" s="7">
        <f>IF(VLOOKUP($B30,'DAMES NET'!$B$6:$F$78,5,FALSE)="","",(VLOOKUP($B30,'DAMES NET'!$B$6:$F$78,5,FALSE)))</f>
        <v>33</v>
      </c>
      <c r="J30" s="59">
        <f>IF(I30="","",SUM(H30:I30))</f>
        <v>40</v>
      </c>
      <c r="K30" s="7" t="str">
        <f>IF(VLOOKUP($B30,'DAMES BRUT'!$B$6:$G$78,6,FALSE)="","",(VLOOKUP($B30,'DAMES BRUT'!$B$6:$G$78,6,FALSE)))</f>
        <v/>
      </c>
      <c r="L30" s="7" t="str">
        <f>IF(VLOOKUP($B30,'DAMES NET'!$B$6:$G$78,6,FALSE)="","",(VLOOKUP($B30,'DAMES NET'!$B$6:$G$78,6,FALSE)))</f>
        <v/>
      </c>
      <c r="M30" s="59" t="str">
        <f>IF(L30="","",SUM(K30:L30))</f>
        <v/>
      </c>
      <c r="N30" s="7" t="str">
        <f>IF(VLOOKUP($B30,'DAMES BRUT'!$B$6:$H$78,7,FALSE)="","",(VLOOKUP($B30,'DAMES BRUT'!$B$6:$H$78,7,FALSE)))</f>
        <v/>
      </c>
      <c r="O30" s="7" t="str">
        <f>IF(VLOOKUP($B30,'DAMES NET'!$B$6:$H$78,7,FALSE)="","",(VLOOKUP($B30,'DAMES NET'!$B$6:$H$78,7,FALSE)))</f>
        <v/>
      </c>
      <c r="P30" s="59" t="str">
        <f>IF(O30="","",SUM(N30:O30))</f>
        <v/>
      </c>
      <c r="Q30" s="7" t="str">
        <f>IF(VLOOKUP($B30,'DAMES BRUT'!$B$6:$I$78,8,FALSE)="","",(VLOOKUP($B30,'DAMES BRUT'!$B$6:$I$78,8,FALSE)))</f>
        <v/>
      </c>
      <c r="R30" s="7" t="str">
        <f>IF(VLOOKUP($B30,'DAMES NET'!$B$6:$I$78,8,FALSE)="","",(VLOOKUP($B30,'DAMES NET'!$B$6:$I$78,8,FALSE)))</f>
        <v/>
      </c>
      <c r="S30" s="59" t="str">
        <f>IF(R30="","",SUM(Q30:R30))</f>
        <v/>
      </c>
      <c r="T30" s="7">
        <f>IF(VLOOKUP($B30,'DAMES BRUT'!$B$6:$J$78,9,FALSE)="","",(VLOOKUP($B30,'DAMES BRUT'!$B$6:$J$78,9,FALSE)))</f>
        <v>11</v>
      </c>
      <c r="U30" s="7">
        <f>IF(VLOOKUP($B30,'DAMES NET'!$B$6:$J$78,9,FALSE)="","",(VLOOKUP($B30,'DAMES NET'!$B$6:$J$78,9,FALSE)))</f>
        <v>38</v>
      </c>
      <c r="V30" s="59">
        <f>IF(U30="","",SUM(T30:U30))</f>
        <v>49</v>
      </c>
      <c r="W30" s="7" t="str">
        <f>IF(VLOOKUP($B30,'DAMES BRUT'!$B$6:$K$78,10,FALSE)="","",(VLOOKUP($B30,'DAMES BRUT'!$B$6:$K$78,10,FALSE)))</f>
        <v/>
      </c>
      <c r="X30" s="7" t="str">
        <f>IF(VLOOKUP($B30,'DAMES NET'!$B$6:$K$78,10,FALSE)="","",(VLOOKUP($B30,'DAMES NET'!$B$6:$K$78,10,FALSE)))</f>
        <v/>
      </c>
      <c r="Y30" s="59" t="str">
        <f>IF(X30="","",SUM(W30:X30))</f>
        <v/>
      </c>
      <c r="Z30" s="7">
        <f>IF(VLOOKUP($B30,'DAMES BRUT'!$B$6:$L$78,11,FALSE)="","",(VLOOKUP($B30,'DAMES BRUT'!$B$6:$L$78,11,FALSE)))</f>
        <v>8</v>
      </c>
      <c r="AA30" s="7">
        <f>IF(VLOOKUP($B30,'DAMES NET'!$B$6:$L$78,11,FALSE)="","",(VLOOKUP($B30,'DAMES NET'!$B$6:$L$78,11,FALSE)))</f>
        <v>32</v>
      </c>
      <c r="AB30" s="59">
        <f>IF(AA30="","",SUM(Z30:AA30))</f>
        <v>40</v>
      </c>
      <c r="AC30" s="7" t="str">
        <f>IF(VLOOKUP($B30,'DAMES BRUT'!$B$6:$M$78,12,FALSE)="","",(VLOOKUP($B30,'DAMES BRUT'!$B$6:$M$78,12,FALSE)))</f>
        <v/>
      </c>
      <c r="AD30" s="7" t="str">
        <f>IF(VLOOKUP($B30,'DAMES NET'!$B$6:$M$78,12,FALSE)="","",(VLOOKUP($B30,'DAMES NET'!$B$6:$M$78,12,FALSE)))</f>
        <v/>
      </c>
      <c r="AE30" s="59" t="str">
        <f>IF(AD30="","",SUM(AC30:AD30))</f>
        <v/>
      </c>
      <c r="AF30" s="7" t="str">
        <f>IF(VLOOKUP($B30,'DAMES BRUT'!$B$6:$N$78,13,FALSE)="","",(VLOOKUP($B30,'DAMES BRUT'!$B$6:$N$73,13,FALSE)))</f>
        <v/>
      </c>
      <c r="AG30" s="7" t="str">
        <f>IF(VLOOKUP($B30,'DAMES NET'!$B$6:$N$78,13,FALSE)="","",(VLOOKUP($B30,'DAMES NET'!$B$6:$N$78,13,FALSE)))</f>
        <v/>
      </c>
      <c r="AH30" s="59" t="str">
        <f>IF(AG30="","",SUM(AF30:AG30))</f>
        <v/>
      </c>
      <c r="AI30" s="59">
        <f>SUM(G30,J30,M30,P30,S30,V30,Y30,AB30,AE30,AH30)</f>
        <v>129</v>
      </c>
      <c r="AJ30" s="20">
        <f>+COUNT(G30,J30,M30,P30,S30,V30,Y30,AB30,AE30,AH30)</f>
        <v>3</v>
      </c>
      <c r="AK30" s="20">
        <f>IF(AJ30&lt;6,0,+SMALL(($G30,$J30,$M30,$P30,$S30,$V30,$Y30,$AB30,$AE30,$AH30),1))</f>
        <v>0</v>
      </c>
      <c r="AL30" s="20">
        <f>IF(AJ30&lt;7,0,+SMALL(($G30,$J30,$M30,$P30,$S30,$V30,$Y30,$AB30,$AE30,$AH30),2))</f>
        <v>0</v>
      </c>
      <c r="AM30" s="20">
        <f>IF(AJ30&lt;8,0,+SMALL(($G30,$J30,$M30,$P30,$S30,$V30,$Y30,$AB30,$AE30,$AH30),3))</f>
        <v>0</v>
      </c>
      <c r="AN30" s="20">
        <f>IF(AJ30&lt;9,0,+SMALL(($G30,$J30,$M30,$P30,$S30,$V30,$Y30,$AB30,$AE30,$AH30),4))</f>
        <v>0</v>
      </c>
      <c r="AO30" s="20">
        <f>AI30-AK30-AL30-AM30-AN30</f>
        <v>129</v>
      </c>
      <c r="AP30" s="7">
        <f>RANK(AO30,$AO$6:$AO$78,0)</f>
        <v>25</v>
      </c>
    </row>
    <row r="31" spans="2:42" s="11" customFormat="1">
      <c r="B31" s="48" t="s">
        <v>79</v>
      </c>
      <c r="C31" s="36"/>
      <c r="D31" s="46" t="s">
        <v>22</v>
      </c>
      <c r="E31" s="7">
        <f>IF(VLOOKUP($B31,'DAMES BRUT'!$B$6:$E$78,4,FALSE)="","",(VLOOKUP($B31,'DAMES BRUT'!$B$6:$E$78,4,FALSE)))</f>
        <v>8</v>
      </c>
      <c r="F31" s="7">
        <f>IF(VLOOKUP($B31,'DAMES NET'!$B$6:E$78,4,FALSE)="","",(VLOOKUP($B31,'DAMES NET'!$B$6:$E$78,4,FALSE)))</f>
        <v>24</v>
      </c>
      <c r="G31" s="59">
        <f>IF(F31="","",SUM(E31:F31))</f>
        <v>32</v>
      </c>
      <c r="H31" s="7">
        <f>IF(VLOOKUP($B31,'DAMES BRUT'!$B$6:$F$78,5,FALSE)="","",(VLOOKUP($B31,'DAMES BRUT'!$B$6:$F$78,5,FALSE)))</f>
        <v>7</v>
      </c>
      <c r="I31" s="7">
        <f>IF(VLOOKUP($B31,'DAMES NET'!$B$6:$F$78,5,FALSE)="","",(VLOOKUP($B31,'DAMES NET'!$B$6:$F$78,5,FALSE)))</f>
        <v>26</v>
      </c>
      <c r="J31" s="59">
        <f>IF(I31="","",SUM(H31:I31))</f>
        <v>33</v>
      </c>
      <c r="K31" s="7" t="str">
        <f>IF(VLOOKUP($B31,'DAMES BRUT'!$B$6:$G$78,6,FALSE)="","",(VLOOKUP($B31,'DAMES BRUT'!$B$6:$G$78,6,FALSE)))</f>
        <v/>
      </c>
      <c r="L31" s="7" t="str">
        <f>IF(VLOOKUP($B31,'DAMES NET'!$B$6:$G$78,6,FALSE)="","",(VLOOKUP($B31,'DAMES NET'!$B$6:$G$78,6,FALSE)))</f>
        <v/>
      </c>
      <c r="M31" s="59" t="str">
        <f>IF(L31="","",SUM(K31:L31))</f>
        <v/>
      </c>
      <c r="N31" s="7">
        <f>IF(VLOOKUP($B31,'DAMES BRUT'!$B$6:$H$78,7,FALSE)="","",(VLOOKUP($B31,'DAMES BRUT'!$B$6:$H$78,7,FALSE)))</f>
        <v>7</v>
      </c>
      <c r="O31" s="7">
        <f>IF(VLOOKUP($B31,'DAMES NET'!$B$6:$H$78,7,FALSE)="","",(VLOOKUP($B31,'DAMES NET'!$B$6:$H$78,7,FALSE)))</f>
        <v>29</v>
      </c>
      <c r="P31" s="59">
        <f>IF(O31="","",SUM(N31:O31))</f>
        <v>36</v>
      </c>
      <c r="Q31" s="7" t="str">
        <f>IF(VLOOKUP($B31,'DAMES BRUT'!$B$6:$I$78,8,FALSE)="","",(VLOOKUP($B31,'DAMES BRUT'!$B$6:$I$78,8,FALSE)))</f>
        <v/>
      </c>
      <c r="R31" s="7" t="str">
        <f>IF(VLOOKUP($B31,'DAMES NET'!$B$6:$I$78,8,FALSE)="","",(VLOOKUP($B31,'DAMES NET'!$B$6:$I$78,8,FALSE)))</f>
        <v/>
      </c>
      <c r="S31" s="59" t="str">
        <f>IF(R31="","",SUM(Q31:R31))</f>
        <v/>
      </c>
      <c r="T31" s="7">
        <f>IF(VLOOKUP($B31,'DAMES BRUT'!$B$6:$J$78,9,FALSE)="","",(VLOOKUP($B31,'DAMES BRUT'!$B$6:$J$78,9,FALSE)))</f>
        <v>4</v>
      </c>
      <c r="U31" s="7">
        <f>IF(VLOOKUP($B31,'DAMES NET'!$B$6:$J$78,9,FALSE)="","",(VLOOKUP($B31,'DAMES NET'!$B$6:$J$78,9,FALSE)))</f>
        <v>24</v>
      </c>
      <c r="V31" s="59">
        <f>IF(U31="","",SUM(T31:U31))</f>
        <v>28</v>
      </c>
      <c r="W31" s="7" t="str">
        <f>IF(VLOOKUP($B31,'DAMES BRUT'!$B$6:$K$78,10,FALSE)="","",(VLOOKUP($B31,'DAMES BRUT'!$B$6:$K$78,10,FALSE)))</f>
        <v/>
      </c>
      <c r="X31" s="7" t="str">
        <f>IF(VLOOKUP($B31,'DAMES NET'!$B$6:$K$78,10,FALSE)="","",(VLOOKUP($B31,'DAMES NET'!$B$6:$K$78,10,FALSE)))</f>
        <v/>
      </c>
      <c r="Y31" s="59" t="str">
        <f>IF(X31="","",SUM(W31:X31))</f>
        <v/>
      </c>
      <c r="Z31" s="7" t="str">
        <f>IF(VLOOKUP($B31,'DAMES BRUT'!$B$6:$L$78,11,FALSE)="","",(VLOOKUP($B31,'DAMES BRUT'!$B$6:$L$78,11,FALSE)))</f>
        <v/>
      </c>
      <c r="AA31" s="7" t="str">
        <f>IF(VLOOKUP($B31,'DAMES NET'!$B$6:$L$78,11,FALSE)="","",(VLOOKUP($B31,'DAMES NET'!$B$6:$L$78,11,FALSE)))</f>
        <v/>
      </c>
      <c r="AB31" s="59" t="str">
        <f>IF(AA31="","",SUM(Z31:AA31))</f>
        <v/>
      </c>
      <c r="AC31" s="7" t="str">
        <f>IF(VLOOKUP($B31,'DAMES BRUT'!$B$6:$M$78,12,FALSE)="","",(VLOOKUP($B31,'DAMES BRUT'!$B$6:$M$78,12,FALSE)))</f>
        <v/>
      </c>
      <c r="AD31" s="7" t="str">
        <f>IF(VLOOKUP($B31,'DAMES NET'!$B$6:$M$78,12,FALSE)="","",(VLOOKUP($B31,'DAMES NET'!$B$6:$M$78,12,FALSE)))</f>
        <v/>
      </c>
      <c r="AE31" s="59" t="str">
        <f>IF(AD31="","",SUM(AC31:AD31))</f>
        <v/>
      </c>
      <c r="AF31" s="7" t="str">
        <f>IF(VLOOKUP($B31,'DAMES BRUT'!$B$6:$N$78,13,FALSE)="","",(VLOOKUP($B31,'DAMES BRUT'!$B$6:$N$73,13,FALSE)))</f>
        <v/>
      </c>
      <c r="AG31" s="7" t="str">
        <f>IF(VLOOKUP($B31,'DAMES NET'!$B$6:$N$78,13,FALSE)="","",(VLOOKUP($B31,'DAMES NET'!$B$6:$N$78,13,FALSE)))</f>
        <v/>
      </c>
      <c r="AH31" s="59" t="str">
        <f>IF(AG31="","",SUM(AF31:AG31))</f>
        <v/>
      </c>
      <c r="AI31" s="59">
        <f>SUM(G31,J31,M31,P31,S31,V31,Y31,AB31,AE31,AH31)</f>
        <v>129</v>
      </c>
      <c r="AJ31" s="20">
        <f>+COUNT(G31,J31,M31,P31,S31,V31,Y31,AB31,AE31,AH31)</f>
        <v>4</v>
      </c>
      <c r="AK31" s="20">
        <f>IF(AJ31&lt;6,0,+SMALL(($G31,$J31,$M31,$P31,$S31,$V31,$Y31,$AB31,$AE31,$AH31),1))</f>
        <v>0</v>
      </c>
      <c r="AL31" s="20">
        <f>IF(AJ31&lt;7,0,+SMALL(($G31,$J31,$M31,$P31,$S31,$V31,$Y31,$AB31,$AE31,$AH31),2))</f>
        <v>0</v>
      </c>
      <c r="AM31" s="20">
        <f>IF(AJ31&lt;8,0,+SMALL(($G31,$J31,$M31,$P31,$S31,$V31,$Y31,$AB31,$AE31,$AH31),3))</f>
        <v>0</v>
      </c>
      <c r="AN31" s="20">
        <f>IF(AJ31&lt;9,0,+SMALL(($G31,$J31,$M31,$P31,$S31,$V31,$Y31,$AB31,$AE31,$AH31),4))</f>
        <v>0</v>
      </c>
      <c r="AO31" s="20">
        <f>AI31-AK31-AL31-AM31-AN31</f>
        <v>129</v>
      </c>
      <c r="AP31" s="7">
        <f>RANK(AO31,$AO$6:$AO$78,0)</f>
        <v>25</v>
      </c>
    </row>
    <row r="32" spans="2:42">
      <c r="B32" s="48" t="s">
        <v>267</v>
      </c>
      <c r="C32" s="36"/>
      <c r="D32" s="47" t="s">
        <v>50</v>
      </c>
      <c r="E32" s="7">
        <f>IF(VLOOKUP($B32,'DAMES BRUT'!$B$6:$E$78,4,FALSE)="","",(VLOOKUP($B32,'DAMES BRUT'!$B$6:$E$78,4,FALSE)))</f>
        <v>10</v>
      </c>
      <c r="F32" s="7">
        <f>IF(VLOOKUP($B32,'DAMES NET'!$B$6:E$78,4,FALSE)="","",(VLOOKUP($B32,'DAMES NET'!$B$6:$E$78,4,FALSE)))</f>
        <v>30</v>
      </c>
      <c r="G32" s="59">
        <f>IF(F32="","",SUM(E32:F32))</f>
        <v>40</v>
      </c>
      <c r="H32" s="7">
        <f>IF(VLOOKUP($B32,'DAMES BRUT'!$B$6:$F$78,5,FALSE)="","",(VLOOKUP($B32,'DAMES BRUT'!$B$6:$F$78,5,FALSE)))</f>
        <v>15</v>
      </c>
      <c r="I32" s="7">
        <f>IF(VLOOKUP($B32,'DAMES NET'!$B$6:$F$78,5,FALSE)="","",(VLOOKUP($B32,'DAMES NET'!$B$6:$F$78,5,FALSE)))</f>
        <v>37</v>
      </c>
      <c r="J32" s="59">
        <f>IF(I32="","",SUM(H32:I32))</f>
        <v>52</v>
      </c>
      <c r="K32" s="7" t="str">
        <f>IF(VLOOKUP($B32,'DAMES BRUT'!$B$6:$G$78,6,FALSE)="","",(VLOOKUP($B32,'DAMES BRUT'!$B$6:$G$78,6,FALSE)))</f>
        <v/>
      </c>
      <c r="L32" s="7" t="str">
        <f>IF(VLOOKUP($B32,'DAMES NET'!$B$6:$G$78,6,FALSE)="","",(VLOOKUP($B32,'DAMES NET'!$B$6:$G$78,6,FALSE)))</f>
        <v/>
      </c>
      <c r="M32" s="59" t="str">
        <f>IF(L32="","",SUM(K32:L32))</f>
        <v/>
      </c>
      <c r="N32" s="7" t="str">
        <f>IF(VLOOKUP($B32,'DAMES BRUT'!$B$6:$H$78,7,FALSE)="","",(VLOOKUP($B32,'DAMES BRUT'!$B$6:$H$78,7,FALSE)))</f>
        <v/>
      </c>
      <c r="O32" s="7" t="str">
        <f>IF(VLOOKUP($B32,'DAMES NET'!$B$6:$H$78,7,FALSE)="","",(VLOOKUP($B32,'DAMES NET'!$B$6:$H$78,7,FALSE)))</f>
        <v/>
      </c>
      <c r="P32" s="59" t="str">
        <f>IF(O32="","",SUM(N32:O32))</f>
        <v/>
      </c>
      <c r="Q32" s="7" t="str">
        <f>IF(VLOOKUP($B32,'DAMES BRUT'!$B$6:$I$78,8,FALSE)="","",(VLOOKUP($B32,'DAMES BRUT'!$B$6:$I$78,8,FALSE)))</f>
        <v/>
      </c>
      <c r="R32" s="7" t="str">
        <f>IF(VLOOKUP($B32,'DAMES NET'!$B$6:$I$78,8,FALSE)="","",(VLOOKUP($B32,'DAMES NET'!$B$6:$I$78,8,FALSE)))</f>
        <v/>
      </c>
      <c r="S32" s="59" t="str">
        <f>IF(R32="","",SUM(Q32:R32))</f>
        <v/>
      </c>
      <c r="T32" s="7">
        <f>IF(VLOOKUP($B32,'DAMES BRUT'!$B$6:$J$78,9,FALSE)="","",(VLOOKUP($B32,'DAMES BRUT'!$B$6:$J$78,9,FALSE)))</f>
        <v>7</v>
      </c>
      <c r="U32" s="7">
        <f>IF(VLOOKUP($B32,'DAMES NET'!$B$6:$J$78,9,FALSE)="","",(VLOOKUP($B32,'DAMES NET'!$B$6:$J$78,9,FALSE)))</f>
        <v>29</v>
      </c>
      <c r="V32" s="59">
        <f>IF(U32="","",SUM(T32:U32))</f>
        <v>36</v>
      </c>
      <c r="W32" s="7" t="str">
        <f>IF(VLOOKUP($B32,'DAMES BRUT'!$B$6:$K$78,10,FALSE)="","",(VLOOKUP($B32,'DAMES BRUT'!$B$6:$K$78,10,FALSE)))</f>
        <v/>
      </c>
      <c r="X32" s="7" t="str">
        <f>IF(VLOOKUP($B32,'DAMES NET'!$B$6:$K$78,10,FALSE)="","",(VLOOKUP($B32,'DAMES NET'!$B$6:$K$78,10,FALSE)))</f>
        <v/>
      </c>
      <c r="Y32" s="59" t="str">
        <f>IF(X32="","",SUM(W32:X32))</f>
        <v/>
      </c>
      <c r="Z32" s="7" t="str">
        <f>IF(VLOOKUP($B32,'DAMES BRUT'!$B$6:$L$78,11,FALSE)="","",(VLOOKUP($B32,'DAMES BRUT'!$B$6:$L$78,11,FALSE)))</f>
        <v/>
      </c>
      <c r="AA32" s="7" t="str">
        <f>IF(VLOOKUP($B32,'DAMES NET'!$B$6:$L$78,11,FALSE)="","",(VLOOKUP($B32,'DAMES NET'!$B$6:$L$78,11,FALSE)))</f>
        <v/>
      </c>
      <c r="AB32" s="59" t="str">
        <f>IF(AA32="","",SUM(Z32:AA32))</f>
        <v/>
      </c>
      <c r="AC32" s="7" t="str">
        <f>IF(VLOOKUP($B32,'DAMES BRUT'!$B$6:$M$78,12,FALSE)="","",(VLOOKUP($B32,'DAMES BRUT'!$B$6:$M$78,12,FALSE)))</f>
        <v/>
      </c>
      <c r="AD32" s="7" t="str">
        <f>IF(VLOOKUP($B32,'DAMES NET'!$B$6:$M$78,12,FALSE)="","",(VLOOKUP($B32,'DAMES NET'!$B$6:$M$78,12,FALSE)))</f>
        <v/>
      </c>
      <c r="AE32" s="59" t="str">
        <f>IF(AD32="","",SUM(AC32:AD32))</f>
        <v/>
      </c>
      <c r="AF32" s="7" t="str">
        <f>IF(VLOOKUP($B32,'DAMES BRUT'!$B$6:$N$78,13,FALSE)="","",(VLOOKUP($B32,'DAMES BRUT'!$B$6:$N$73,13,FALSE)))</f>
        <v/>
      </c>
      <c r="AG32" s="7" t="str">
        <f>IF(VLOOKUP($B32,'DAMES NET'!$B$6:$N$78,13,FALSE)="","",(VLOOKUP($B32,'DAMES NET'!$B$6:$N$78,13,FALSE)))</f>
        <v/>
      </c>
      <c r="AH32" s="59" t="str">
        <f>IF(AG32="","",SUM(AF32:AG32))</f>
        <v/>
      </c>
      <c r="AI32" s="59">
        <f>SUM(G32,J32,M32,P32,S32,V32,Y32,AB32,AE32,AH32)</f>
        <v>128</v>
      </c>
      <c r="AJ32" s="20">
        <f>+COUNT(G32,J32,M32,P32,S32,V32,Y32,AB32,AE32,AH32)</f>
        <v>3</v>
      </c>
      <c r="AK32" s="20">
        <f>IF(AJ32&lt;6,0,+SMALL(($G32,$J32,$M32,$P32,$S32,$V32,$Y32,$AB32,$AE32,$AH32),1))</f>
        <v>0</v>
      </c>
      <c r="AL32" s="20">
        <f>IF(AJ32&lt;7,0,+SMALL(($G32,$J32,$M32,$P32,$S32,$V32,$Y32,$AB32,$AE32,$AH32),2))</f>
        <v>0</v>
      </c>
      <c r="AM32" s="20">
        <f>IF(AJ32&lt;8,0,+SMALL(($G32,$J32,$M32,$P32,$S32,$V32,$Y32,$AB32,$AE32,$AH32),3))</f>
        <v>0</v>
      </c>
      <c r="AN32" s="20">
        <f>IF(AJ32&lt;9,0,+SMALL(($G32,$J32,$M32,$P32,$S32,$V32,$Y32,$AB32,$AE32,$AH32),4))</f>
        <v>0</v>
      </c>
      <c r="AO32" s="20">
        <f>AI32-AK32-AL32-AM32-AN32</f>
        <v>128</v>
      </c>
      <c r="AP32" s="7">
        <f>RANK(AO32,$AO$6:$AO$78,0)</f>
        <v>27</v>
      </c>
    </row>
    <row r="33" spans="2:42">
      <c r="B33" s="48" t="s">
        <v>128</v>
      </c>
      <c r="C33" s="36"/>
      <c r="D33" s="47" t="s">
        <v>50</v>
      </c>
      <c r="E33" s="7">
        <f>IF(VLOOKUP($B33,'DAMES BRUT'!$B$6:$E$78,4,FALSE)="","",(VLOOKUP($B33,'DAMES BRUT'!$B$6:$E$78,4,FALSE)))</f>
        <v>12</v>
      </c>
      <c r="F33" s="7">
        <f>IF(VLOOKUP($B33,'DAMES NET'!$B$6:E$78,4,FALSE)="","",(VLOOKUP($B33,'DAMES NET'!$B$6:$E$78,4,FALSE)))</f>
        <v>30</v>
      </c>
      <c r="G33" s="59">
        <f>IF(F33="","",SUM(E33:F33))</f>
        <v>42</v>
      </c>
      <c r="H33" s="7">
        <f>IF(VLOOKUP($B33,'DAMES BRUT'!$B$6:$F$78,5,FALSE)="","",(VLOOKUP($B33,'DAMES BRUT'!$B$6:$F$78,5,FALSE)))</f>
        <v>14</v>
      </c>
      <c r="I33" s="7">
        <f>IF(VLOOKUP($B33,'DAMES NET'!$B$6:$F$78,5,FALSE)="","",(VLOOKUP($B33,'DAMES NET'!$B$6:$F$78,5,FALSE)))</f>
        <v>34</v>
      </c>
      <c r="J33" s="59">
        <f>IF(I33="","",SUM(H33:I33))</f>
        <v>48</v>
      </c>
      <c r="K33" s="7" t="str">
        <f>IF(VLOOKUP($B33,'DAMES BRUT'!$B$6:$G$78,6,FALSE)="","",(VLOOKUP($B33,'DAMES BRUT'!$B$6:$G$78,6,FALSE)))</f>
        <v/>
      </c>
      <c r="L33" s="7" t="str">
        <f>IF(VLOOKUP($B33,'DAMES NET'!$B$6:$G$78,6,FALSE)="","",(VLOOKUP($B33,'DAMES NET'!$B$6:$G$78,6,FALSE)))</f>
        <v/>
      </c>
      <c r="M33" s="59" t="str">
        <f>IF(L33="","",SUM(K33:L33))</f>
        <v/>
      </c>
      <c r="N33" s="7" t="str">
        <f>IF(VLOOKUP($B33,'DAMES BRUT'!$B$6:$H$78,7,FALSE)="","",(VLOOKUP($B33,'DAMES BRUT'!$B$6:$H$78,7,FALSE)))</f>
        <v/>
      </c>
      <c r="O33" s="7" t="str">
        <f>IF(VLOOKUP($B33,'DAMES NET'!$B$6:$H$78,7,FALSE)="","",(VLOOKUP($B33,'DAMES NET'!$B$6:$H$78,7,FALSE)))</f>
        <v/>
      </c>
      <c r="P33" s="59" t="str">
        <f>IF(O33="","",SUM(N33:O33))</f>
        <v/>
      </c>
      <c r="Q33" s="7" t="str">
        <f>IF(VLOOKUP($B33,'DAMES BRUT'!$B$6:$I$78,8,FALSE)="","",(VLOOKUP($B33,'DAMES BRUT'!$B$6:$I$78,8,FALSE)))</f>
        <v/>
      </c>
      <c r="R33" s="7" t="str">
        <f>IF(VLOOKUP($B33,'DAMES NET'!$B$6:$I$78,8,FALSE)="","",(VLOOKUP($B33,'DAMES NET'!$B$6:$I$78,8,FALSE)))</f>
        <v/>
      </c>
      <c r="S33" s="59" t="str">
        <f>IF(R33="","",SUM(Q33:R33))</f>
        <v/>
      </c>
      <c r="T33" s="7">
        <f>IF(VLOOKUP($B33,'DAMES BRUT'!$B$6:$J$78,9,FALSE)="","",(VLOOKUP($B33,'DAMES BRUT'!$B$6:$J$78,9,FALSE)))</f>
        <v>8</v>
      </c>
      <c r="U33" s="7">
        <f>IF(VLOOKUP($B33,'DAMES NET'!$B$6:$J$78,9,FALSE)="","",(VLOOKUP($B33,'DAMES NET'!$B$6:$J$78,9,FALSE)))</f>
        <v>25</v>
      </c>
      <c r="V33" s="59">
        <f>IF(U33="","",SUM(T33:U33))</f>
        <v>33</v>
      </c>
      <c r="W33" s="7" t="str">
        <f>IF(VLOOKUP($B33,'DAMES BRUT'!$B$6:$K$78,10,FALSE)="","",(VLOOKUP($B33,'DAMES BRUT'!$B$6:$K$78,10,FALSE)))</f>
        <v/>
      </c>
      <c r="X33" s="7" t="str">
        <f>IF(VLOOKUP($B33,'DAMES NET'!$B$6:$K$78,10,FALSE)="","",(VLOOKUP($B33,'DAMES NET'!$B$6:$K$78,10,FALSE)))</f>
        <v/>
      </c>
      <c r="Y33" s="59" t="str">
        <f>IF(X33="","",SUM(W33:X33))</f>
        <v/>
      </c>
      <c r="Z33" s="7" t="str">
        <f>IF(VLOOKUP($B33,'DAMES BRUT'!$B$6:$L$78,11,FALSE)="","",(VLOOKUP($B33,'DAMES BRUT'!$B$6:$L$78,11,FALSE)))</f>
        <v/>
      </c>
      <c r="AA33" s="7" t="str">
        <f>IF(VLOOKUP($B33,'DAMES NET'!$B$6:$L$78,11,FALSE)="","",(VLOOKUP($B33,'DAMES NET'!$B$6:$L$78,11,FALSE)))</f>
        <v/>
      </c>
      <c r="AB33" s="59" t="str">
        <f>IF(AA33="","",SUM(Z33:AA33))</f>
        <v/>
      </c>
      <c r="AC33" s="7" t="str">
        <f>IF(VLOOKUP($B33,'DAMES BRUT'!$B$6:$M$78,12,FALSE)="","",(VLOOKUP($B33,'DAMES BRUT'!$B$6:$M$78,12,FALSE)))</f>
        <v/>
      </c>
      <c r="AD33" s="7" t="str">
        <f>IF(VLOOKUP($B33,'DAMES NET'!$B$6:$M$78,12,FALSE)="","",(VLOOKUP($B33,'DAMES NET'!$B$6:$M$78,12,FALSE)))</f>
        <v/>
      </c>
      <c r="AE33" s="59" t="str">
        <f>IF(AD33="","",SUM(AC33:AD33))</f>
        <v/>
      </c>
      <c r="AF33" s="7" t="str">
        <f>IF(VLOOKUP($B33,'DAMES BRUT'!$B$6:$N$78,13,FALSE)="","",(VLOOKUP($B33,'DAMES BRUT'!$B$6:$N$73,13,FALSE)))</f>
        <v/>
      </c>
      <c r="AG33" s="7" t="str">
        <f>IF(VLOOKUP($B33,'DAMES NET'!$B$6:$N$78,13,FALSE)="","",(VLOOKUP($B33,'DAMES NET'!$B$6:$N$78,13,FALSE)))</f>
        <v/>
      </c>
      <c r="AH33" s="59" t="str">
        <f>IF(AG33="","",SUM(AF33:AG33))</f>
        <v/>
      </c>
      <c r="AI33" s="59">
        <f>SUM(G33,J33,M33,P33,S33,V33,Y33,AB33,AE33,AH33)</f>
        <v>123</v>
      </c>
      <c r="AJ33" s="20">
        <f>+COUNT(G33,J33,M33,P33,S33,V33,Y33,AB33,AE33,AH33)</f>
        <v>3</v>
      </c>
      <c r="AK33" s="20">
        <f>IF(AJ33&lt;6,0,+SMALL(($G33,$J33,$M33,$P33,$S33,$V33,$Y33,$AB33,$AE33,$AH33),1))</f>
        <v>0</v>
      </c>
      <c r="AL33" s="20">
        <f>IF(AJ33&lt;7,0,+SMALL(($G33,$J33,$M33,$P33,$S33,$V33,$Y33,$AB33,$AE33,$AH33),2))</f>
        <v>0</v>
      </c>
      <c r="AM33" s="20">
        <f>IF(AJ33&lt;8,0,+SMALL(($G33,$J33,$M33,$P33,$S33,$V33,$Y33,$AB33,$AE33,$AH33),3))</f>
        <v>0</v>
      </c>
      <c r="AN33" s="20">
        <f>IF(AJ33&lt;9,0,+SMALL(($G33,$J33,$M33,$P33,$S33,$V33,$Y33,$AB33,$AE33,$AH33),4))</f>
        <v>0</v>
      </c>
      <c r="AO33" s="20">
        <f>AI33-AK33-AL33-AM33-AN33</f>
        <v>123</v>
      </c>
      <c r="AP33" s="7">
        <f>RANK(AO33,$AO$6:$AO$78,0)</f>
        <v>28</v>
      </c>
    </row>
    <row r="34" spans="2:42">
      <c r="B34" s="48" t="s">
        <v>45</v>
      </c>
      <c r="C34" s="36"/>
      <c r="D34" s="76" t="s">
        <v>16</v>
      </c>
      <c r="E34" s="7">
        <f>IF(VLOOKUP($B34,'DAMES BRUT'!$B$6:$E$78,4,FALSE)="","",(VLOOKUP($B34,'DAMES BRUT'!$B$6:$E$78,4,FALSE)))</f>
        <v>17</v>
      </c>
      <c r="F34" s="7">
        <f>IF(VLOOKUP($B34,'DAMES NET'!$B$6:E$78,4,FALSE)="","",(VLOOKUP($B34,'DAMES NET'!$B$6:$E$78,4,FALSE)))</f>
        <v>34</v>
      </c>
      <c r="G34" s="59">
        <f>IF(F34="","",SUM(E34:F34))</f>
        <v>51</v>
      </c>
      <c r="H34" s="7" t="str">
        <f>IF(VLOOKUP($B34,'DAMES BRUT'!$B$6:$F$78,5,FALSE)="","",(VLOOKUP($B34,'DAMES BRUT'!$B$6:$F$78,5,FALSE)))</f>
        <v/>
      </c>
      <c r="I34" s="7" t="str">
        <f>IF(VLOOKUP($B34,'DAMES NET'!$B$6:$F$78,5,FALSE)="","",(VLOOKUP($B34,'DAMES NET'!$B$6:$F$78,5,FALSE)))</f>
        <v/>
      </c>
      <c r="J34" s="59" t="str">
        <f>IF(I34="","",SUM(H34:I34))</f>
        <v/>
      </c>
      <c r="K34" s="7" t="str">
        <f>IF(VLOOKUP($B34,'DAMES BRUT'!$B$6:$G$78,6,FALSE)="","",(VLOOKUP($B34,'DAMES BRUT'!$B$6:$G$78,6,FALSE)))</f>
        <v/>
      </c>
      <c r="L34" s="7" t="str">
        <f>IF(VLOOKUP($B34,'DAMES NET'!$B$6:$G$78,6,FALSE)="","",(VLOOKUP($B34,'DAMES NET'!$B$6:$G$78,6,FALSE)))</f>
        <v/>
      </c>
      <c r="M34" s="59" t="str">
        <f>IF(L34="","",SUM(K34:L34))</f>
        <v/>
      </c>
      <c r="N34" s="7" t="str">
        <f>IF(VLOOKUP($B34,'DAMES BRUT'!$B$6:$H$78,7,FALSE)="","",(VLOOKUP($B34,'DAMES BRUT'!$B$6:$H$78,7,FALSE)))</f>
        <v/>
      </c>
      <c r="O34" s="7" t="str">
        <f>IF(VLOOKUP($B34,'DAMES NET'!$B$6:$H$78,7,FALSE)="","",(VLOOKUP($B34,'DAMES NET'!$B$6:$H$78,7,FALSE)))</f>
        <v/>
      </c>
      <c r="P34" s="59" t="str">
        <f>IF(O34="","",SUM(N34:O34))</f>
        <v/>
      </c>
      <c r="Q34" s="7" t="str">
        <f>IF(VLOOKUP($B34,'DAMES BRUT'!$B$6:$I$78,8,FALSE)="","",(VLOOKUP($B34,'DAMES BRUT'!$B$6:$I$78,8,FALSE)))</f>
        <v/>
      </c>
      <c r="R34" s="7" t="str">
        <f>IF(VLOOKUP($B34,'DAMES NET'!$B$6:$I$78,8,FALSE)="","",(VLOOKUP($B34,'DAMES NET'!$B$6:$I$78,8,FALSE)))</f>
        <v/>
      </c>
      <c r="S34" s="59" t="str">
        <f>IF(R34="","",SUM(Q34:R34))</f>
        <v/>
      </c>
      <c r="T34" s="7" t="str">
        <f>IF(VLOOKUP($B34,'DAMES BRUT'!$B$6:$J$78,9,FALSE)="","",(VLOOKUP($B34,'DAMES BRUT'!$B$6:$J$78,9,FALSE)))</f>
        <v/>
      </c>
      <c r="U34" s="7" t="str">
        <f>IF(VLOOKUP($B34,'DAMES NET'!$B$6:$J$78,9,FALSE)="","",(VLOOKUP($B34,'DAMES NET'!$B$6:$J$78,9,FALSE)))</f>
        <v/>
      </c>
      <c r="V34" s="59" t="str">
        <f>IF(U34="","",SUM(T34:U34))</f>
        <v/>
      </c>
      <c r="W34" s="7" t="str">
        <f>IF(VLOOKUP($B34,'DAMES BRUT'!$B$6:$K$78,10,FALSE)="","",(VLOOKUP($B34,'DAMES BRUT'!$B$6:$K$78,10,FALSE)))</f>
        <v/>
      </c>
      <c r="X34" s="7" t="str">
        <f>IF(VLOOKUP($B34,'DAMES NET'!$B$6:$K$78,10,FALSE)="","",(VLOOKUP($B34,'DAMES NET'!$B$6:$K$78,10,FALSE)))</f>
        <v/>
      </c>
      <c r="Y34" s="59" t="str">
        <f>IF(X34="","",SUM(W34:X34))</f>
        <v/>
      </c>
      <c r="Z34" s="7">
        <f>IF(VLOOKUP($B34,'DAMES BRUT'!$B$6:$L$78,11,FALSE)="","",(VLOOKUP($B34,'DAMES BRUT'!$B$6:$L$78,11,FALSE)))</f>
        <v>9</v>
      </c>
      <c r="AA34" s="7">
        <f>IF(VLOOKUP($B34,'DAMES NET'!$B$6:$L$78,11,FALSE)="","",(VLOOKUP($B34,'DAMES NET'!$B$6:$L$78,11,FALSE)))</f>
        <v>29</v>
      </c>
      <c r="AB34" s="59">
        <f>IF(AA34="","",SUM(Z34:AA34))</f>
        <v>38</v>
      </c>
      <c r="AC34" s="7">
        <f>IF(VLOOKUP($B34,'DAMES BRUT'!$B$6:$M$78,12,FALSE)="","",(VLOOKUP($B34,'DAMES BRUT'!$B$6:$M$78,12,FALSE)))</f>
        <v>8</v>
      </c>
      <c r="AD34" s="7">
        <f>IF(VLOOKUP($B34,'DAMES NET'!$B$6:$M$78,12,FALSE)="","",(VLOOKUP($B34,'DAMES NET'!$B$6:$M$78,12,FALSE)))</f>
        <v>24</v>
      </c>
      <c r="AE34" s="59">
        <f>IF(AD34="","",SUM(AC34:AD34))</f>
        <v>32</v>
      </c>
      <c r="AF34" s="7" t="str">
        <f>IF(VLOOKUP($B34,'DAMES BRUT'!$B$6:$N$78,13,FALSE)="","",(VLOOKUP($B34,'DAMES BRUT'!$B$6:$N$73,13,FALSE)))</f>
        <v/>
      </c>
      <c r="AG34" s="7" t="str">
        <f>IF(VLOOKUP($B34,'DAMES NET'!$B$6:$N$78,13,FALSE)="","",(VLOOKUP($B34,'DAMES NET'!$B$6:$N$78,13,FALSE)))</f>
        <v/>
      </c>
      <c r="AH34" s="59" t="str">
        <f>IF(AG34="","",SUM(AF34:AG34))</f>
        <v/>
      </c>
      <c r="AI34" s="59">
        <f>SUM(G34,J34,M34,P34,S34,V34,Y34,AB34,AE34,AH34)</f>
        <v>121</v>
      </c>
      <c r="AJ34" s="20">
        <f>+COUNT(G34,J34,M34,P34,S34,V34,Y34,AB34,AE34,AH34)</f>
        <v>3</v>
      </c>
      <c r="AK34" s="20">
        <f>IF(AJ34&lt;6,0,+SMALL(($G34,$J34,$M34,$P34,$S34,$V34,$Y34,$AB34,$AE34,$AH34),1))</f>
        <v>0</v>
      </c>
      <c r="AL34" s="20">
        <f>IF(AJ34&lt;7,0,+SMALL(($G34,$J34,$M34,$P34,$S34,$V34,$Y34,$AB34,$AE34,$AH34),2))</f>
        <v>0</v>
      </c>
      <c r="AM34" s="20">
        <f>IF(AJ34&lt;8,0,+SMALL(($G34,$J34,$M34,$P34,$S34,$V34,$Y34,$AB34,$AE34,$AH34),3))</f>
        <v>0</v>
      </c>
      <c r="AN34" s="20">
        <f>IF(AJ34&lt;9,0,+SMALL(($G34,$J34,$M34,$P34,$S34,$V34,$Y34,$AB34,$AE34,$AH34),4))</f>
        <v>0</v>
      </c>
      <c r="AO34" s="20">
        <f>AI34-AK34-AL34-AM34-AN34</f>
        <v>121</v>
      </c>
      <c r="AP34" s="7">
        <f>RANK(AO34,$AO$6:$AO$78,0)</f>
        <v>29</v>
      </c>
    </row>
    <row r="35" spans="2:42" s="11" customFormat="1">
      <c r="B35" s="48" t="s">
        <v>127</v>
      </c>
      <c r="C35" s="36"/>
      <c r="D35" s="71" t="s">
        <v>107</v>
      </c>
      <c r="E35" s="7" t="str">
        <f>IF(VLOOKUP($B35,'DAMES BRUT'!$B$6:$E$78,4,FALSE)="","",(VLOOKUP($B35,'DAMES BRUT'!$B$6:$E$78,4,FALSE)))</f>
        <v/>
      </c>
      <c r="F35" s="7" t="str">
        <f>IF(VLOOKUP($B35,'DAMES NET'!$B$6:E$78,4,FALSE)="","",(VLOOKUP($B35,'DAMES NET'!$B$6:$E$78,4,FALSE)))</f>
        <v/>
      </c>
      <c r="G35" s="59" t="str">
        <f>IF(F35="","",SUM(E35:F35))</f>
        <v/>
      </c>
      <c r="H35" s="7">
        <f>IF(VLOOKUP($B35,'DAMES BRUT'!$B$6:$F$78,5,FALSE)="","",(VLOOKUP($B35,'DAMES BRUT'!$B$6:$F$78,5,FALSE)))</f>
        <v>8</v>
      </c>
      <c r="I35" s="7">
        <f>IF(VLOOKUP($B35,'DAMES NET'!$B$6:$F$78,5,FALSE)="","",(VLOOKUP($B35,'DAMES NET'!$B$6:$F$78,5,FALSE)))</f>
        <v>38</v>
      </c>
      <c r="J35" s="59">
        <f>IF(I35="","",SUM(H35:I35))</f>
        <v>46</v>
      </c>
      <c r="K35" s="7" t="str">
        <f>IF(VLOOKUP($B35,'DAMES BRUT'!$B$6:$G$78,6,FALSE)="","",(VLOOKUP($B35,'DAMES BRUT'!$B$6:$G$78,6,FALSE)))</f>
        <v/>
      </c>
      <c r="L35" s="7" t="str">
        <f>IF(VLOOKUP($B35,'DAMES NET'!$B$6:$G$78,6,FALSE)="","",(VLOOKUP($B35,'DAMES NET'!$B$6:$G$78,6,FALSE)))</f>
        <v/>
      </c>
      <c r="M35" s="59" t="str">
        <f>IF(L35="","",SUM(K35:L35))</f>
        <v/>
      </c>
      <c r="N35" s="7" t="str">
        <f>IF(VLOOKUP($B35,'DAMES BRUT'!$B$6:$H$78,7,FALSE)="","",(VLOOKUP($B35,'DAMES BRUT'!$B$6:$H$78,7,FALSE)))</f>
        <v/>
      </c>
      <c r="O35" s="7" t="str">
        <f>IF(VLOOKUP($B35,'DAMES NET'!$B$6:$H$78,7,FALSE)="","",(VLOOKUP($B35,'DAMES NET'!$B$6:$H$78,7,FALSE)))</f>
        <v/>
      </c>
      <c r="P35" s="59" t="str">
        <f>IF(O35="","",SUM(N35:O35))</f>
        <v/>
      </c>
      <c r="Q35" s="7" t="str">
        <f>IF(VLOOKUP($B35,'DAMES BRUT'!$B$6:$I$78,8,FALSE)="","",(VLOOKUP($B35,'DAMES BRUT'!$B$6:$I$78,8,FALSE)))</f>
        <v/>
      </c>
      <c r="R35" s="7" t="str">
        <f>IF(VLOOKUP($B35,'DAMES NET'!$B$6:$I$78,8,FALSE)="","",(VLOOKUP($B35,'DAMES NET'!$B$6:$I$78,8,FALSE)))</f>
        <v/>
      </c>
      <c r="S35" s="59" t="str">
        <f>IF(R35="","",SUM(Q35:R35))</f>
        <v/>
      </c>
      <c r="T35" s="7">
        <f>IF(VLOOKUP($B35,'DAMES BRUT'!$B$6:$J$78,9,FALSE)="","",(VLOOKUP($B35,'DAMES BRUT'!$B$6:$J$78,9,FALSE)))</f>
        <v>3</v>
      </c>
      <c r="U35" s="7">
        <f>IF(VLOOKUP($B35,'DAMES NET'!$B$6:$J$78,9,FALSE)="","",(VLOOKUP($B35,'DAMES NET'!$B$6:$J$78,9,FALSE)))</f>
        <v>33</v>
      </c>
      <c r="V35" s="59">
        <f>IF(U35="","",SUM(T35:U35))</f>
        <v>36</v>
      </c>
      <c r="W35" s="7" t="str">
        <f>IF(VLOOKUP($B35,'DAMES BRUT'!$B$6:$K$78,10,FALSE)="","",(VLOOKUP($B35,'DAMES BRUT'!$B$6:$K$78,10,FALSE)))</f>
        <v/>
      </c>
      <c r="X35" s="7" t="str">
        <f>IF(VLOOKUP($B35,'DAMES NET'!$B$6:$K$78,10,FALSE)="","",(VLOOKUP($B35,'DAMES NET'!$B$6:$K$78,10,FALSE)))</f>
        <v/>
      </c>
      <c r="Y35" s="59" t="str">
        <f>IF(X35="","",SUM(W35:X35))</f>
        <v/>
      </c>
      <c r="Z35" s="7" t="str">
        <f>IF(VLOOKUP($B35,'DAMES BRUT'!$B$6:$L$78,11,FALSE)="","",(VLOOKUP($B35,'DAMES BRUT'!$B$6:$L$78,11,FALSE)))</f>
        <v/>
      </c>
      <c r="AA35" s="7" t="str">
        <f>IF(VLOOKUP($B35,'DAMES NET'!$B$6:$L$78,11,FALSE)="","",(VLOOKUP($B35,'DAMES NET'!$B$6:$L$78,11,FALSE)))</f>
        <v/>
      </c>
      <c r="AB35" s="59" t="str">
        <f>IF(AA35="","",SUM(Z35:AA35))</f>
        <v/>
      </c>
      <c r="AC35" s="7">
        <f>IF(VLOOKUP($B35,'DAMES BRUT'!$B$6:$M$78,12,FALSE)="","",(VLOOKUP($B35,'DAMES BRUT'!$B$6:$M$78,12,FALSE)))</f>
        <v>6</v>
      </c>
      <c r="AD35" s="7">
        <f>IF(VLOOKUP($B35,'DAMES NET'!$B$6:$M$78,12,FALSE)="","",(VLOOKUP($B35,'DAMES NET'!$B$6:$M$78,12,FALSE)))</f>
        <v>28</v>
      </c>
      <c r="AE35" s="59">
        <f>IF(AD35="","",SUM(AC35:AD35))</f>
        <v>34</v>
      </c>
      <c r="AF35" s="7" t="str">
        <f>IF(VLOOKUP($B35,'DAMES BRUT'!$B$6:$N$78,13,FALSE)="","",(VLOOKUP($B35,'DAMES BRUT'!$B$6:$N$73,13,FALSE)))</f>
        <v/>
      </c>
      <c r="AG35" s="7" t="str">
        <f>IF(VLOOKUP($B35,'DAMES NET'!$B$6:$N$78,13,FALSE)="","",(VLOOKUP($B35,'DAMES NET'!$B$6:$N$78,13,FALSE)))</f>
        <v/>
      </c>
      <c r="AH35" s="59" t="str">
        <f>IF(AG35="","",SUM(AF35:AG35))</f>
        <v/>
      </c>
      <c r="AI35" s="59">
        <f>SUM(G35,J35,M35,P35,S35,V35,Y35,AB35,AE35,AH35)</f>
        <v>116</v>
      </c>
      <c r="AJ35" s="20">
        <f>+COUNT(G35,J35,M35,P35,S35,V35,Y35,AB35,AE35,AH35)</f>
        <v>3</v>
      </c>
      <c r="AK35" s="20">
        <f>IF(AJ35&lt;6,0,+SMALL(($G35,$J35,$M35,$P35,$S35,$V35,$Y35,$AB35,$AE35,$AH35),1))</f>
        <v>0</v>
      </c>
      <c r="AL35" s="20">
        <f>IF(AJ35&lt;7,0,+SMALL(($G35,$J35,$M35,$P35,$S35,$V35,$Y35,$AB35,$AE35,$AH35),2))</f>
        <v>0</v>
      </c>
      <c r="AM35" s="20">
        <f>IF(AJ35&lt;8,0,+SMALL(($G35,$J35,$M35,$P35,$S35,$V35,$Y35,$AB35,$AE35,$AH35),3))</f>
        <v>0</v>
      </c>
      <c r="AN35" s="20">
        <f>IF(AJ35&lt;9,0,+SMALL(($G35,$J35,$M35,$P35,$S35,$V35,$Y35,$AB35,$AE35,$AH35),4))</f>
        <v>0</v>
      </c>
      <c r="AO35" s="20">
        <f>AI35-AK35-AL35-AM35-AN35</f>
        <v>116</v>
      </c>
      <c r="AP35" s="7">
        <f>RANK(AO35,$AO$6:$AO$78,0)</f>
        <v>30</v>
      </c>
    </row>
    <row r="36" spans="2:42" s="11" customFormat="1">
      <c r="B36" s="129" t="s">
        <v>335</v>
      </c>
      <c r="C36" s="36"/>
      <c r="D36" s="44" t="s">
        <v>5</v>
      </c>
      <c r="E36" s="7" t="str">
        <f>IF(VLOOKUP($B36,'DAMES BRUT'!$B$6:$E$78,4,FALSE)="","",(VLOOKUP($B36,'DAMES BRUT'!$B$6:$E$78,4,FALSE)))</f>
        <v/>
      </c>
      <c r="F36" s="7" t="str">
        <f>IF(VLOOKUP($B36,'DAMES NET'!$B$6:E$78,4,FALSE)="","",(VLOOKUP($B36,'DAMES NET'!$B$6:$E$78,4,FALSE)))</f>
        <v/>
      </c>
      <c r="G36" s="59" t="str">
        <f>IF(F36="","",SUM(E36:F36))</f>
        <v/>
      </c>
      <c r="H36" s="7" t="str">
        <f>IF(VLOOKUP($B36,'DAMES BRUT'!$B$6:$F$78,5,FALSE)="","",(VLOOKUP($B36,'DAMES BRUT'!$B$6:$F$78,5,FALSE)))</f>
        <v/>
      </c>
      <c r="I36" s="7" t="str">
        <f>IF(VLOOKUP($B36,'DAMES NET'!$B$6:$F$78,5,FALSE)="","",(VLOOKUP($B36,'DAMES NET'!$B$6:$F$78,5,FALSE)))</f>
        <v/>
      </c>
      <c r="J36" s="59" t="str">
        <f>IF(I36="","",SUM(H36:I36))</f>
        <v/>
      </c>
      <c r="K36" s="7" t="str">
        <f>IF(VLOOKUP($B36,'DAMES BRUT'!$B$6:$G$78,6,FALSE)="","",(VLOOKUP($B36,'DAMES BRUT'!$B$6:$G$78,6,FALSE)))</f>
        <v/>
      </c>
      <c r="L36" s="7" t="str">
        <f>IF(VLOOKUP($B36,'DAMES NET'!$B$6:$G$78,6,FALSE)="","",(VLOOKUP($B36,'DAMES NET'!$B$6:$G$78,6,FALSE)))</f>
        <v/>
      </c>
      <c r="M36" s="59" t="str">
        <f>IF(L36="","",SUM(K36:L36))</f>
        <v/>
      </c>
      <c r="N36" s="7" t="str">
        <f>IF(VLOOKUP($B36,'DAMES BRUT'!$B$6:$H$78,7,FALSE)="","",(VLOOKUP($B36,'DAMES BRUT'!$B$6:$H$78,7,FALSE)))</f>
        <v/>
      </c>
      <c r="O36" s="7" t="str">
        <f>IF(VLOOKUP($B36,'DAMES NET'!$B$6:$H$78,7,FALSE)="","",(VLOOKUP($B36,'DAMES NET'!$B$6:$H$78,7,FALSE)))</f>
        <v/>
      </c>
      <c r="P36" s="59" t="str">
        <f>IF(O36="","",SUM(N36:O36))</f>
        <v/>
      </c>
      <c r="Q36" s="7">
        <f>IF(VLOOKUP($B36,'DAMES BRUT'!$B$6:$I$78,8,FALSE)="","",(VLOOKUP($B36,'DAMES BRUT'!$B$6:$I$78,8,FALSE)))</f>
        <v>17</v>
      </c>
      <c r="R36" s="7">
        <f>IF(VLOOKUP($B36,'DAMES NET'!$B$6:$I$78,8,FALSE)="","",(VLOOKUP($B36,'DAMES NET'!$B$6:$I$78,8,FALSE)))</f>
        <v>49</v>
      </c>
      <c r="S36" s="59">
        <f>IF(R36="","",SUM(Q36:R36))</f>
        <v>66</v>
      </c>
      <c r="T36" s="7" t="str">
        <f>IF(VLOOKUP($B36,'DAMES BRUT'!$B$6:$J$78,9,FALSE)="","",(VLOOKUP($B36,'DAMES BRUT'!$B$6:$J$78,9,FALSE)))</f>
        <v/>
      </c>
      <c r="U36" s="7" t="str">
        <f>IF(VLOOKUP($B36,'DAMES NET'!$B$6:$J$78,9,FALSE)="","",(VLOOKUP($B36,'DAMES NET'!$B$6:$J$78,9,FALSE)))</f>
        <v/>
      </c>
      <c r="V36" s="59" t="str">
        <f>IF(U36="","",SUM(T36:U36))</f>
        <v/>
      </c>
      <c r="W36" s="7" t="str">
        <f>IF(VLOOKUP($B36,'DAMES BRUT'!$B$6:$K$78,10,FALSE)="","",(VLOOKUP($B36,'DAMES BRUT'!$B$6:$K$78,10,FALSE)))</f>
        <v/>
      </c>
      <c r="X36" s="7" t="str">
        <f>IF(VLOOKUP($B36,'DAMES NET'!$B$6:$K$78,10,FALSE)="","",(VLOOKUP($B36,'DAMES NET'!$B$6:$K$78,10,FALSE)))</f>
        <v/>
      </c>
      <c r="Y36" s="59" t="str">
        <f>IF(X36="","",SUM(W36:X36))</f>
        <v/>
      </c>
      <c r="Z36" s="7">
        <f>IF(VLOOKUP($B36,'DAMES BRUT'!$B$6:$L$78,11,FALSE)="","",(VLOOKUP($B36,'DAMES BRUT'!$B$6:$L$78,11,FALSE)))</f>
        <v>10</v>
      </c>
      <c r="AA36" s="7">
        <f>IF(VLOOKUP($B36,'DAMES NET'!$B$6:$L$78,11,FALSE)="","",(VLOOKUP($B36,'DAMES NET'!$B$6:$L$78,11,FALSE)))</f>
        <v>38</v>
      </c>
      <c r="AB36" s="59">
        <f>IF(AA36="","",SUM(Z36:AA36))</f>
        <v>48</v>
      </c>
      <c r="AC36" s="7" t="str">
        <f>IF(VLOOKUP($B36,'DAMES BRUT'!$B$6:$M$78,12,FALSE)="","",(VLOOKUP($B36,'DAMES BRUT'!$B$6:$M$78,12,FALSE)))</f>
        <v/>
      </c>
      <c r="AD36" s="7" t="str">
        <f>IF(VLOOKUP($B36,'DAMES NET'!$B$6:$M$78,12,FALSE)="","",(VLOOKUP($B36,'DAMES NET'!$B$6:$M$78,12,FALSE)))</f>
        <v/>
      </c>
      <c r="AE36" s="59" t="str">
        <f>IF(AD36="","",SUM(AC36:AD36))</f>
        <v/>
      </c>
      <c r="AF36" s="7" t="str">
        <f>IF(VLOOKUP($B36,'DAMES BRUT'!$B$6:$N$78,13,FALSE)="","",(VLOOKUP($B36,'DAMES BRUT'!$B$6:$N$73,13,FALSE)))</f>
        <v/>
      </c>
      <c r="AG36" s="7" t="str">
        <f>IF(VLOOKUP($B36,'DAMES NET'!$B$6:$N$78,13,FALSE)="","",(VLOOKUP($B36,'DAMES NET'!$B$6:$N$78,13,FALSE)))</f>
        <v/>
      </c>
      <c r="AH36" s="59" t="str">
        <f>IF(AG36="","",SUM(AF36:AG36))</f>
        <v/>
      </c>
      <c r="AI36" s="59">
        <f>SUM(G36,J36,M36,P36,S36,V36,Y36,AB36,AE36,AH36)</f>
        <v>114</v>
      </c>
      <c r="AJ36" s="20">
        <f>+COUNT(G36,J36,M36,P36,S36,V36,Y36,AB36,AE36,AH36)</f>
        <v>2</v>
      </c>
      <c r="AK36" s="20">
        <f>IF(AJ36&lt;6,0,+SMALL(($G36,$J36,$M36,$P36,$S36,$V36,$Y36,$AB36,$AE36,$AH36),1))</f>
        <v>0</v>
      </c>
      <c r="AL36" s="20">
        <f>IF(AJ36&lt;7,0,+SMALL(($G36,$J36,$M36,$P36,$S36,$V36,$Y36,$AB36,$AE36,$AH36),2))</f>
        <v>0</v>
      </c>
      <c r="AM36" s="20">
        <f>IF(AJ36&lt;8,0,+SMALL(($G36,$J36,$M36,$P36,$S36,$V36,$Y36,$AB36,$AE36,$AH36),3))</f>
        <v>0</v>
      </c>
      <c r="AN36" s="20">
        <f>IF(AJ36&lt;9,0,+SMALL(($G36,$J36,$M36,$P36,$S36,$V36,$Y36,$AB36,$AE36,$AH36),4))</f>
        <v>0</v>
      </c>
      <c r="AO36" s="20">
        <f>AI36-AK36-AL36-AM36-AN36</f>
        <v>114</v>
      </c>
      <c r="AP36" s="7">
        <f>RANK(AO36,$AO$6:$AO$78,0)</f>
        <v>31</v>
      </c>
    </row>
    <row r="37" spans="2:42" s="11" customFormat="1">
      <c r="B37" s="48" t="s">
        <v>40</v>
      </c>
      <c r="C37" s="36"/>
      <c r="D37" s="76" t="s">
        <v>16</v>
      </c>
      <c r="E37" s="7">
        <f>IF(VLOOKUP($B37,'DAMES BRUT'!$B$6:$E$78,4,FALSE)="","",(VLOOKUP($B37,'DAMES BRUT'!$B$6:$E$78,4,FALSE)))</f>
        <v>23</v>
      </c>
      <c r="F37" s="7">
        <f>IF(VLOOKUP($B37,'DAMES NET'!$B$6:E$78,4,FALSE)="","",(VLOOKUP($B37,'DAMES NET'!$B$6:$E$78,4,FALSE)))</f>
        <v>40</v>
      </c>
      <c r="G37" s="59">
        <f>IF(F37="","",SUM(E37:F37))</f>
        <v>63</v>
      </c>
      <c r="H37" s="7" t="str">
        <f>IF(VLOOKUP($B37,'DAMES BRUT'!$B$6:$F$78,5,FALSE)="","",(VLOOKUP($B37,'DAMES BRUT'!$B$6:$F$78,5,FALSE)))</f>
        <v/>
      </c>
      <c r="I37" s="7" t="str">
        <f>IF(VLOOKUP($B37,'DAMES NET'!$B$6:$F$78,5,FALSE)="","",(VLOOKUP($B37,'DAMES NET'!$B$6:$F$78,5,FALSE)))</f>
        <v/>
      </c>
      <c r="J37" s="59" t="str">
        <f>IF(I37="","",SUM(H37:I37))</f>
        <v/>
      </c>
      <c r="K37" s="7" t="str">
        <f>IF(VLOOKUP($B37,'DAMES BRUT'!$B$6:$G$78,6,FALSE)="","",(VLOOKUP($B37,'DAMES BRUT'!$B$6:$G$78,6,FALSE)))</f>
        <v/>
      </c>
      <c r="L37" s="7" t="str">
        <f>IF(VLOOKUP($B37,'DAMES NET'!$B$6:$G$78,6,FALSE)="","",(VLOOKUP($B37,'DAMES NET'!$B$6:$G$78,6,FALSE)))</f>
        <v/>
      </c>
      <c r="M37" s="59" t="str">
        <f>IF(L37="","",SUM(K37:L37))</f>
        <v/>
      </c>
      <c r="N37" s="7" t="str">
        <f>IF(VLOOKUP($B37,'DAMES BRUT'!$B$6:$H$78,7,FALSE)="","",(VLOOKUP($B37,'DAMES BRUT'!$B$6:$H$78,7,FALSE)))</f>
        <v/>
      </c>
      <c r="O37" s="7" t="str">
        <f>IF(VLOOKUP($B37,'DAMES NET'!$B$6:$H$78,7,FALSE)="","",(VLOOKUP($B37,'DAMES NET'!$B$6:$H$78,7,FALSE)))</f>
        <v/>
      </c>
      <c r="P37" s="59" t="str">
        <f>IF(O37="","",SUM(N37:O37))</f>
        <v/>
      </c>
      <c r="Q37" s="7" t="str">
        <f>IF(VLOOKUP($B37,'DAMES BRUT'!$B$6:$I$78,8,FALSE)="","",(VLOOKUP($B37,'DAMES BRUT'!$B$6:$I$78,8,FALSE)))</f>
        <v/>
      </c>
      <c r="R37" s="7" t="str">
        <f>IF(VLOOKUP($B37,'DAMES NET'!$B$6:$I$78,8,FALSE)="","",(VLOOKUP($B37,'DAMES NET'!$B$6:$I$78,8,FALSE)))</f>
        <v/>
      </c>
      <c r="S37" s="59" t="str">
        <f>IF(R37="","",SUM(Q37:R37))</f>
        <v/>
      </c>
      <c r="T37" s="7" t="str">
        <f>IF(VLOOKUP($B37,'DAMES BRUT'!$B$6:$J$78,9,FALSE)="","",(VLOOKUP($B37,'DAMES BRUT'!$B$6:$J$78,9,FALSE)))</f>
        <v/>
      </c>
      <c r="U37" s="7" t="str">
        <f>IF(VLOOKUP($B37,'DAMES NET'!$B$6:$J$78,9,FALSE)="","",(VLOOKUP($B37,'DAMES NET'!$B$6:$J$78,9,FALSE)))</f>
        <v/>
      </c>
      <c r="V37" s="59" t="str">
        <f>IF(U37="","",SUM(T37:U37))</f>
        <v/>
      </c>
      <c r="W37" s="7" t="str">
        <f>IF(VLOOKUP($B37,'DAMES BRUT'!$B$6:$K$78,10,FALSE)="","",(VLOOKUP($B37,'DAMES BRUT'!$B$6:$K$78,10,FALSE)))</f>
        <v/>
      </c>
      <c r="X37" s="7" t="str">
        <f>IF(VLOOKUP($B37,'DAMES NET'!$B$6:$K$78,10,FALSE)="","",(VLOOKUP($B37,'DAMES NET'!$B$6:$K$78,10,FALSE)))</f>
        <v/>
      </c>
      <c r="Y37" s="59" t="str">
        <f>IF(X37="","",SUM(W37:X37))</f>
        <v/>
      </c>
      <c r="Z37" s="7">
        <f>IF(VLOOKUP($B37,'DAMES BRUT'!$B$6:$L$78,11,FALSE)="","",(VLOOKUP($B37,'DAMES BRUT'!$B$6:$L$78,11,FALSE)))</f>
        <v>13</v>
      </c>
      <c r="AA37" s="7">
        <f>IF(VLOOKUP($B37,'DAMES NET'!$B$6:$L$78,11,FALSE)="","",(VLOOKUP($B37,'DAMES NET'!$B$6:$L$78,11,FALSE)))</f>
        <v>31</v>
      </c>
      <c r="AB37" s="59">
        <f>IF(AA37="","",SUM(Z37:AA37))</f>
        <v>44</v>
      </c>
      <c r="AC37" s="7" t="str">
        <f>IF(VLOOKUP($B37,'DAMES BRUT'!$B$6:$M$78,12,FALSE)="","",(VLOOKUP($B37,'DAMES BRUT'!$B$6:$M$78,12,FALSE)))</f>
        <v/>
      </c>
      <c r="AD37" s="7" t="str">
        <f>IF(VLOOKUP($B37,'DAMES NET'!$B$6:$M$78,12,FALSE)="","",(VLOOKUP($B37,'DAMES NET'!$B$6:$M$78,12,FALSE)))</f>
        <v/>
      </c>
      <c r="AE37" s="59" t="str">
        <f>IF(AD37="","",SUM(AC37:AD37))</f>
        <v/>
      </c>
      <c r="AF37" s="7" t="str">
        <f>IF(VLOOKUP($B37,'DAMES BRUT'!$B$6:$N$78,13,FALSE)="","",(VLOOKUP($B37,'DAMES BRUT'!$B$6:$N$73,13,FALSE)))</f>
        <v/>
      </c>
      <c r="AG37" s="7" t="str">
        <f>IF(VLOOKUP($B37,'DAMES NET'!$B$6:$N$78,13,FALSE)="","",(VLOOKUP($B37,'DAMES NET'!$B$6:$N$78,13,FALSE)))</f>
        <v/>
      </c>
      <c r="AH37" s="59" t="str">
        <f>IF(AG37="","",SUM(AF37:AG37))</f>
        <v/>
      </c>
      <c r="AI37" s="59">
        <f>SUM(G37,J37,M37,P37,S37,V37,Y37,AB37,AE37,AH37)</f>
        <v>107</v>
      </c>
      <c r="AJ37" s="20">
        <f>+COUNT(G37,J37,M37,P37,S37,V37,Y37,AB37,AE37,AH37)</f>
        <v>2</v>
      </c>
      <c r="AK37" s="20">
        <f>IF(AJ37&lt;6,0,+SMALL(($G37,$J37,$M37,$P37,$S37,$V37,$Y37,$AB37,$AE37,$AH37),1))</f>
        <v>0</v>
      </c>
      <c r="AL37" s="20">
        <f>IF(AJ37&lt;7,0,+SMALL(($G37,$J37,$M37,$P37,$S37,$V37,$Y37,$AB37,$AE37,$AH37),2))</f>
        <v>0</v>
      </c>
      <c r="AM37" s="20">
        <f>IF(AJ37&lt;8,0,+SMALL(($G37,$J37,$M37,$P37,$S37,$V37,$Y37,$AB37,$AE37,$AH37),3))</f>
        <v>0</v>
      </c>
      <c r="AN37" s="20">
        <f>IF(AJ37&lt;9,0,+SMALL(($G37,$J37,$M37,$P37,$S37,$V37,$Y37,$AB37,$AE37,$AH37),4))</f>
        <v>0</v>
      </c>
      <c r="AO37" s="20">
        <f>AI37-AK37-AL37-AM37-AN37</f>
        <v>107</v>
      </c>
      <c r="AP37" s="7">
        <f>RANK(AO37,$AO$6:$AO$78,0)</f>
        <v>32</v>
      </c>
    </row>
    <row r="38" spans="2:42" s="11" customFormat="1">
      <c r="B38" s="48" t="s">
        <v>119</v>
      </c>
      <c r="C38" s="36"/>
      <c r="D38" s="45" t="s">
        <v>8</v>
      </c>
      <c r="E38" s="7">
        <f>IF(VLOOKUP($B38,'DAMES BRUT'!$B$6:$E$78,4,FALSE)="","",(VLOOKUP($B38,'DAMES BRUT'!$B$6:$E$78,4,FALSE)))</f>
        <v>15</v>
      </c>
      <c r="F38" s="7">
        <f>IF(VLOOKUP($B38,'DAMES NET'!$B$6:E$78,4,FALSE)="","",(VLOOKUP($B38,'DAMES NET'!$B$6:$E$78,4,FALSE)))</f>
        <v>31</v>
      </c>
      <c r="G38" s="59">
        <f>IF(F38="","",SUM(E38:F38))</f>
        <v>46</v>
      </c>
      <c r="H38" s="7" t="str">
        <f>IF(VLOOKUP($B38,'DAMES BRUT'!$B$6:$F$78,5,FALSE)="","",(VLOOKUP($B38,'DAMES BRUT'!$B$6:$F$78,5,FALSE)))</f>
        <v/>
      </c>
      <c r="I38" s="7" t="str">
        <f>IF(VLOOKUP($B38,'DAMES NET'!$B$6:$F$78,5,FALSE)="","",(VLOOKUP($B38,'DAMES NET'!$B$6:$F$78,5,FALSE)))</f>
        <v/>
      </c>
      <c r="J38" s="59" t="str">
        <f>IF(I38="","",SUM(H38:I38))</f>
        <v/>
      </c>
      <c r="K38" s="7">
        <f>IF(VLOOKUP($B38,'DAMES BRUT'!$B$6:$G$78,6,FALSE)="","",(VLOOKUP($B38,'DAMES BRUT'!$B$6:$G$78,6,FALSE)))</f>
        <v>16</v>
      </c>
      <c r="L38" s="7">
        <f>IF(VLOOKUP($B38,'DAMES NET'!$B$6:$G$78,6,FALSE)="","",(VLOOKUP($B38,'DAMES NET'!$B$6:$G$78,6,FALSE)))</f>
        <v>33</v>
      </c>
      <c r="M38" s="59">
        <f>IF(L38="","",SUM(K38:L38))</f>
        <v>49</v>
      </c>
      <c r="N38" s="7" t="str">
        <f>IF(VLOOKUP($B38,'DAMES BRUT'!$B$6:$H$78,7,FALSE)="","",(VLOOKUP($B38,'DAMES BRUT'!$B$6:$H$78,7,FALSE)))</f>
        <v/>
      </c>
      <c r="O38" s="7" t="str">
        <f>IF(VLOOKUP($B38,'DAMES NET'!$B$6:$H$78,7,FALSE)="","",(VLOOKUP($B38,'DAMES NET'!$B$6:$H$78,7,FALSE)))</f>
        <v/>
      </c>
      <c r="P38" s="59" t="str">
        <f>IF(O38="","",SUM(N38:O38))</f>
        <v/>
      </c>
      <c r="Q38" s="7" t="str">
        <f>IF(VLOOKUP($B38,'DAMES BRUT'!$B$6:$I$78,8,FALSE)="","",(VLOOKUP($B38,'DAMES BRUT'!$B$6:$I$78,8,FALSE)))</f>
        <v/>
      </c>
      <c r="R38" s="7" t="str">
        <f>IF(VLOOKUP($B38,'DAMES NET'!$B$6:$I$78,8,FALSE)="","",(VLOOKUP($B38,'DAMES NET'!$B$6:$I$78,8,FALSE)))</f>
        <v/>
      </c>
      <c r="S38" s="59" t="str">
        <f>IF(R38="","",SUM(Q38:R38))</f>
        <v/>
      </c>
      <c r="T38" s="7" t="str">
        <f>IF(VLOOKUP($B38,'DAMES BRUT'!$B$6:$J$78,9,FALSE)="","",(VLOOKUP($B38,'DAMES BRUT'!$B$6:$J$78,9,FALSE)))</f>
        <v/>
      </c>
      <c r="U38" s="7" t="str">
        <f>IF(VLOOKUP($B38,'DAMES NET'!$B$6:$J$78,9,FALSE)="","",(VLOOKUP($B38,'DAMES NET'!$B$6:$J$78,9,FALSE)))</f>
        <v/>
      </c>
      <c r="V38" s="59" t="str">
        <f>IF(U38="","",SUM(T38:U38))</f>
        <v/>
      </c>
      <c r="W38" s="7" t="str">
        <f>IF(VLOOKUP($B38,'DAMES BRUT'!$B$6:$K$78,10,FALSE)="","",(VLOOKUP($B38,'DAMES BRUT'!$B$6:$K$78,10,FALSE)))</f>
        <v/>
      </c>
      <c r="X38" s="7" t="str">
        <f>IF(VLOOKUP($B38,'DAMES NET'!$B$6:$K$78,10,FALSE)="","",(VLOOKUP($B38,'DAMES NET'!$B$6:$K$78,10,FALSE)))</f>
        <v/>
      </c>
      <c r="Y38" s="59" t="str">
        <f>IF(X38="","",SUM(W38:X38))</f>
        <v/>
      </c>
      <c r="Z38" s="7" t="str">
        <f>IF(VLOOKUP($B38,'DAMES BRUT'!$B$6:$L$78,11,FALSE)="","",(VLOOKUP($B38,'DAMES BRUT'!$B$6:$L$78,11,FALSE)))</f>
        <v/>
      </c>
      <c r="AA38" s="7" t="str">
        <f>IF(VLOOKUP($B38,'DAMES NET'!$B$6:$L$78,11,FALSE)="","",(VLOOKUP($B38,'DAMES NET'!$B$6:$L$78,11,FALSE)))</f>
        <v/>
      </c>
      <c r="AB38" s="59" t="str">
        <f>IF(AA38="","",SUM(Z38:AA38))</f>
        <v/>
      </c>
      <c r="AC38" s="7" t="str">
        <f>IF(VLOOKUP($B38,'DAMES BRUT'!$B$6:$M$78,12,FALSE)="","",(VLOOKUP($B38,'DAMES BRUT'!$B$6:$M$78,12,FALSE)))</f>
        <v/>
      </c>
      <c r="AD38" s="7" t="str">
        <f>IF(VLOOKUP($B38,'DAMES NET'!$B$6:$M$78,12,FALSE)="","",(VLOOKUP($B38,'DAMES NET'!$B$6:$M$78,12,FALSE)))</f>
        <v/>
      </c>
      <c r="AE38" s="59" t="str">
        <f>IF(AD38="","",SUM(AC38:AD38))</f>
        <v/>
      </c>
      <c r="AF38" s="7" t="str">
        <f>IF(VLOOKUP($B38,'DAMES BRUT'!$B$6:$N$78,13,FALSE)="","",(VLOOKUP($B38,'DAMES BRUT'!$B$6:$N$73,13,FALSE)))</f>
        <v/>
      </c>
      <c r="AG38" s="7" t="str">
        <f>IF(VLOOKUP($B38,'DAMES NET'!$B$6:$N$78,13,FALSE)="","",(VLOOKUP($B38,'DAMES NET'!$B$6:$N$78,13,FALSE)))</f>
        <v/>
      </c>
      <c r="AH38" s="59" t="str">
        <f>IF(AG38="","",SUM(AF38:AG38))</f>
        <v/>
      </c>
      <c r="AI38" s="59">
        <f>SUM(G38,J38,M38,P38,S38,V38,Y38,AB38,AE38,AH38)</f>
        <v>95</v>
      </c>
      <c r="AJ38" s="20">
        <f>+COUNT(G38,J38,M38,P38,S38,V38,Y38,AB38,AE38,AH38)</f>
        <v>2</v>
      </c>
      <c r="AK38" s="20">
        <f>IF(AJ38&lt;6,0,+SMALL(($G38,$J38,$M38,$P38,$S38,$V38,$Y38,$AB38,$AE38,$AH38),1))</f>
        <v>0</v>
      </c>
      <c r="AL38" s="20">
        <f>IF(AJ38&lt;7,0,+SMALL(($G38,$J38,$M38,$P38,$S38,$V38,$Y38,$AB38,$AE38,$AH38),2))</f>
        <v>0</v>
      </c>
      <c r="AM38" s="20">
        <f>IF(AJ38&lt;8,0,+SMALL(($G38,$J38,$M38,$P38,$S38,$V38,$Y38,$AB38,$AE38,$AH38),3))</f>
        <v>0</v>
      </c>
      <c r="AN38" s="20">
        <f>IF(AJ38&lt;9,0,+SMALL(($G38,$J38,$M38,$P38,$S38,$V38,$Y38,$AB38,$AE38,$AH38),4))</f>
        <v>0</v>
      </c>
      <c r="AO38" s="20">
        <f>AI38-AK38-AL38-AM38-AN38</f>
        <v>95</v>
      </c>
      <c r="AP38" s="7">
        <f>RANK(AO38,$AO$6:$AO$78,0)</f>
        <v>33</v>
      </c>
    </row>
    <row r="39" spans="2:42" s="11" customFormat="1">
      <c r="B39" s="48" t="s">
        <v>268</v>
      </c>
      <c r="C39" s="36"/>
      <c r="D39" s="86" t="s">
        <v>181</v>
      </c>
      <c r="E39" s="7">
        <f>IF(VLOOKUP($B39,'DAMES BRUT'!$B$6:$E$78,4,FALSE)="","",(VLOOKUP($B39,'DAMES BRUT'!$B$6:$E$78,4,FALSE)))</f>
        <v>14</v>
      </c>
      <c r="F39" s="7">
        <f>IF(VLOOKUP($B39,'DAMES NET'!$B$6:E$78,4,FALSE)="","",(VLOOKUP($B39,'DAMES NET'!$B$6:$E$78,4,FALSE)))</f>
        <v>28</v>
      </c>
      <c r="G39" s="59">
        <f>IF(F39="","",SUM(E39:F39))</f>
        <v>42</v>
      </c>
      <c r="H39" s="7" t="str">
        <f>IF(VLOOKUP($B39,'DAMES BRUT'!$B$6:$F$78,5,FALSE)="","",(VLOOKUP($B39,'DAMES BRUT'!$B$6:$F$78,5,FALSE)))</f>
        <v/>
      </c>
      <c r="I39" s="7" t="str">
        <f>IF(VLOOKUP($B39,'DAMES NET'!$B$6:$F$78,5,FALSE)="","",(VLOOKUP($B39,'DAMES NET'!$B$6:$F$78,5,FALSE)))</f>
        <v/>
      </c>
      <c r="J39" s="59" t="str">
        <f>IF(I39="","",SUM(H39:I39))</f>
        <v/>
      </c>
      <c r="K39" s="7" t="str">
        <f>IF(VLOOKUP($B39,'DAMES BRUT'!$B$6:$G$78,6,FALSE)="","",(VLOOKUP($B39,'DAMES BRUT'!$B$6:$G$78,6,FALSE)))</f>
        <v/>
      </c>
      <c r="L39" s="7" t="str">
        <f>IF(VLOOKUP($B39,'DAMES NET'!$B$6:$G$78,6,FALSE)="","",(VLOOKUP($B39,'DAMES NET'!$B$6:$G$78,6,FALSE)))</f>
        <v/>
      </c>
      <c r="M39" s="59" t="str">
        <f>IF(L39="","",SUM(K39:L39))</f>
        <v/>
      </c>
      <c r="N39" s="7">
        <f>IF(VLOOKUP($B39,'DAMES BRUT'!$B$6:$H$78,7,FALSE)="","",(VLOOKUP($B39,'DAMES BRUT'!$B$6:$H$78,7,FALSE)))</f>
        <v>9</v>
      </c>
      <c r="O39" s="7">
        <f>IF(VLOOKUP($B39,'DAMES NET'!$B$6:$H$78,7,FALSE)="","",(VLOOKUP($B39,'DAMES NET'!$B$6:$H$78,7,FALSE)))</f>
        <v>30</v>
      </c>
      <c r="P39" s="59">
        <f>IF(O39="","",SUM(N39:O39))</f>
        <v>39</v>
      </c>
      <c r="Q39" s="7" t="str">
        <f>IF(VLOOKUP($B39,'DAMES BRUT'!$B$6:$I$78,8,FALSE)="","",(VLOOKUP($B39,'DAMES BRUT'!$B$6:$I$78,8,FALSE)))</f>
        <v/>
      </c>
      <c r="R39" s="7" t="str">
        <f>IF(VLOOKUP($B39,'DAMES NET'!$B$6:$I$78,8,FALSE)="","",(VLOOKUP($B39,'DAMES NET'!$B$6:$I$78,8,FALSE)))</f>
        <v/>
      </c>
      <c r="S39" s="59" t="str">
        <f>IF(R39="","",SUM(Q39:R39))</f>
        <v/>
      </c>
      <c r="T39" s="7" t="str">
        <f>IF(VLOOKUP($B39,'DAMES BRUT'!$B$6:$J$78,9,FALSE)="","",(VLOOKUP($B39,'DAMES BRUT'!$B$6:$J$78,9,FALSE)))</f>
        <v/>
      </c>
      <c r="U39" s="7" t="str">
        <f>IF(VLOOKUP($B39,'DAMES NET'!$B$6:$J$78,9,FALSE)="","",(VLOOKUP($B39,'DAMES NET'!$B$6:$J$78,9,FALSE)))</f>
        <v/>
      </c>
      <c r="V39" s="59" t="str">
        <f>IF(U39="","",SUM(T39:U39))</f>
        <v/>
      </c>
      <c r="W39" s="7" t="str">
        <f>IF(VLOOKUP($B39,'DAMES BRUT'!$B$6:$K$78,10,FALSE)="","",(VLOOKUP($B39,'DAMES BRUT'!$B$6:$K$78,10,FALSE)))</f>
        <v/>
      </c>
      <c r="X39" s="7" t="str">
        <f>IF(VLOOKUP($B39,'DAMES NET'!$B$6:$K$78,10,FALSE)="","",(VLOOKUP($B39,'DAMES NET'!$B$6:$K$78,10,FALSE)))</f>
        <v/>
      </c>
      <c r="Y39" s="59" t="str">
        <f>IF(X39="","",SUM(W39:X39))</f>
        <v/>
      </c>
      <c r="Z39" s="7" t="str">
        <f>IF(VLOOKUP($B39,'DAMES BRUT'!$B$6:$L$78,11,FALSE)="","",(VLOOKUP($B39,'DAMES BRUT'!$B$6:$L$78,11,FALSE)))</f>
        <v/>
      </c>
      <c r="AA39" s="7" t="str">
        <f>IF(VLOOKUP($B39,'DAMES NET'!$B$6:$L$78,11,FALSE)="","",(VLOOKUP($B39,'DAMES NET'!$B$6:$L$78,11,FALSE)))</f>
        <v/>
      </c>
      <c r="AB39" s="59" t="str">
        <f>IF(AA39="","",SUM(Z39:AA39))</f>
        <v/>
      </c>
      <c r="AC39" s="7" t="str">
        <f>IF(VLOOKUP($B39,'DAMES BRUT'!$B$6:$M$78,12,FALSE)="","",(VLOOKUP($B39,'DAMES BRUT'!$B$6:$M$78,12,FALSE)))</f>
        <v/>
      </c>
      <c r="AD39" s="7" t="str">
        <f>IF(VLOOKUP($B39,'DAMES NET'!$B$6:$M$78,12,FALSE)="","",(VLOOKUP($B39,'DAMES NET'!$B$6:$M$78,12,FALSE)))</f>
        <v/>
      </c>
      <c r="AE39" s="59" t="str">
        <f>IF(AD39="","",SUM(AC39:AD39))</f>
        <v/>
      </c>
      <c r="AF39" s="7" t="str">
        <f>IF(VLOOKUP($B39,'DAMES BRUT'!$B$6:$N$78,13,FALSE)="","",(VLOOKUP($B39,'DAMES BRUT'!$B$6:$N$73,13,FALSE)))</f>
        <v/>
      </c>
      <c r="AG39" s="7" t="str">
        <f>IF(VLOOKUP($B39,'DAMES NET'!$B$6:$N$78,13,FALSE)="","",(VLOOKUP($B39,'DAMES NET'!$B$6:$N$78,13,FALSE)))</f>
        <v/>
      </c>
      <c r="AH39" s="59" t="str">
        <f>IF(AG39="","",SUM(AF39:AG39))</f>
        <v/>
      </c>
      <c r="AI39" s="59">
        <f>SUM(G39,J39,M39,P39,S39,V39,Y39,AB39,AE39,AH39)</f>
        <v>81</v>
      </c>
      <c r="AJ39" s="20">
        <f>+COUNT(G39,J39,M39,P39,S39,V39,Y39,AB39,AE39,AH39)</f>
        <v>2</v>
      </c>
      <c r="AK39" s="20">
        <f>IF(AJ39&lt;6,0,+SMALL(($G39,$J39,$M39,$P39,$S39,$V39,$Y39,$AB39,$AE39,$AH39),1))</f>
        <v>0</v>
      </c>
      <c r="AL39" s="20">
        <f>IF(AJ39&lt;7,0,+SMALL(($G39,$J39,$M39,$P39,$S39,$V39,$Y39,$AB39,$AE39,$AH39),2))</f>
        <v>0</v>
      </c>
      <c r="AM39" s="20">
        <f>IF(AJ39&lt;8,0,+SMALL(($G39,$J39,$M39,$P39,$S39,$V39,$Y39,$AB39,$AE39,$AH39),3))</f>
        <v>0</v>
      </c>
      <c r="AN39" s="20">
        <f>IF(AJ39&lt;9,0,+SMALL(($G39,$J39,$M39,$P39,$S39,$V39,$Y39,$AB39,$AE39,$AH39),4))</f>
        <v>0</v>
      </c>
      <c r="AO39" s="20">
        <f>AI39-AK39-AL39-AM39-AN39</f>
        <v>81</v>
      </c>
      <c r="AP39" s="7">
        <f>RANK(AO39,$AO$6:$AO$78,0)</f>
        <v>34</v>
      </c>
    </row>
    <row r="40" spans="2:42" s="11" customFormat="1">
      <c r="B40" s="129" t="s">
        <v>316</v>
      </c>
      <c r="C40" s="36"/>
      <c r="D40" s="119" t="s">
        <v>232</v>
      </c>
      <c r="E40" s="7" t="str">
        <f>IF(VLOOKUP($B40,'DAMES BRUT'!$B$6:$E$78,4,FALSE)="","",(VLOOKUP($B40,'DAMES BRUT'!$B$6:$E$78,4,FALSE)))</f>
        <v/>
      </c>
      <c r="F40" s="7" t="str">
        <f>IF(VLOOKUP($B40,'DAMES NET'!$B$6:E$78,4,FALSE)="","",(VLOOKUP($B40,'DAMES NET'!$B$6:$E$78,4,FALSE)))</f>
        <v/>
      </c>
      <c r="G40" s="59" t="str">
        <f>IF(F40="","",SUM(E40:F40))</f>
        <v/>
      </c>
      <c r="H40" s="7" t="str">
        <f>IF(VLOOKUP($B40,'DAMES BRUT'!$B$6:$F$78,5,FALSE)="","",(VLOOKUP($B40,'DAMES BRUT'!$B$6:$F$78,5,FALSE)))</f>
        <v/>
      </c>
      <c r="I40" s="7" t="str">
        <f>IF(VLOOKUP($B40,'DAMES NET'!$B$6:$F$78,5,FALSE)="","",(VLOOKUP($B40,'DAMES NET'!$B$6:$F$78,5,FALSE)))</f>
        <v/>
      </c>
      <c r="J40" s="59" t="str">
        <f>IF(I40="","",SUM(H40:I40))</f>
        <v/>
      </c>
      <c r="K40" s="7" t="str">
        <f>IF(VLOOKUP($B40,'DAMES BRUT'!$B$6:$G$78,6,FALSE)="","",(VLOOKUP($B40,'DAMES BRUT'!$B$6:$G$78,6,FALSE)))</f>
        <v/>
      </c>
      <c r="L40" s="7" t="str">
        <f>IF(VLOOKUP($B40,'DAMES NET'!$B$6:$G$78,6,FALSE)="","",(VLOOKUP($B40,'DAMES NET'!$B$6:$G$78,6,FALSE)))</f>
        <v/>
      </c>
      <c r="M40" s="59" t="str">
        <f>IF(L40="","",SUM(K40:L40))</f>
        <v/>
      </c>
      <c r="N40" s="7">
        <f>IF(VLOOKUP($B40,'DAMES BRUT'!$B$6:$H$78,7,FALSE)="","",(VLOOKUP($B40,'DAMES BRUT'!$B$6:$H$78,7,FALSE)))</f>
        <v>5</v>
      </c>
      <c r="O40" s="7">
        <f>IF(VLOOKUP($B40,'DAMES NET'!$B$6:$H$78,7,FALSE)="","",(VLOOKUP($B40,'DAMES NET'!$B$6:$H$78,7,FALSE)))</f>
        <v>26</v>
      </c>
      <c r="P40" s="59">
        <f>IF(O40="","",SUM(N40:O40))</f>
        <v>31</v>
      </c>
      <c r="Q40" s="7" t="str">
        <f>IF(VLOOKUP($B40,'DAMES BRUT'!$B$6:$I$78,8,FALSE)="","",(VLOOKUP($B40,'DAMES BRUT'!$B$6:$I$78,8,FALSE)))</f>
        <v/>
      </c>
      <c r="R40" s="7" t="str">
        <f>IF(VLOOKUP($B40,'DAMES NET'!$B$6:$I$78,8,FALSE)="","",(VLOOKUP($B40,'DAMES NET'!$B$6:$I$78,8,FALSE)))</f>
        <v/>
      </c>
      <c r="S40" s="59" t="str">
        <f>IF(R40="","",SUM(Q40:R40))</f>
        <v/>
      </c>
      <c r="T40" s="7">
        <f>IF(VLOOKUP($B40,'DAMES BRUT'!$B$6:$J$78,9,FALSE)="","",(VLOOKUP($B40,'DAMES BRUT'!$B$6:$J$78,9,FALSE)))</f>
        <v>0</v>
      </c>
      <c r="U40" s="7">
        <f>IF(VLOOKUP($B40,'DAMES NET'!$B$6:$J$78,9,FALSE)="","",(VLOOKUP($B40,'DAMES NET'!$B$6:$J$78,9,FALSE)))</f>
        <v>17</v>
      </c>
      <c r="V40" s="59">
        <f>IF(U40="","",SUM(T40:U40))</f>
        <v>17</v>
      </c>
      <c r="W40" s="7">
        <f>IF(VLOOKUP($B40,'DAMES BRUT'!$B$6:$K$78,10,FALSE)="","",(VLOOKUP($B40,'DAMES BRUT'!$B$6:$K$78,10,FALSE)))</f>
        <v>5</v>
      </c>
      <c r="X40" s="7">
        <f>IF(VLOOKUP($B40,'DAMES NET'!$B$6:$K$78,10,FALSE)="","",(VLOOKUP($B40,'DAMES NET'!$B$6:$K$78,10,FALSE)))</f>
        <v>28</v>
      </c>
      <c r="Y40" s="59">
        <f>IF(X40="","",SUM(W40:X40))</f>
        <v>33</v>
      </c>
      <c r="Z40" s="7" t="str">
        <f>IF(VLOOKUP($B40,'DAMES BRUT'!$B$6:$L$78,11,FALSE)="","",(VLOOKUP($B40,'DAMES BRUT'!$B$6:$L$78,11,FALSE)))</f>
        <v/>
      </c>
      <c r="AA40" s="7" t="str">
        <f>IF(VLOOKUP($B40,'DAMES NET'!$B$6:$L$78,11,FALSE)="","",(VLOOKUP($B40,'DAMES NET'!$B$6:$L$78,11,FALSE)))</f>
        <v/>
      </c>
      <c r="AB40" s="59" t="str">
        <f>IF(AA40="","",SUM(Z40:AA40))</f>
        <v/>
      </c>
      <c r="AC40" s="7" t="str">
        <f>IF(VLOOKUP($B40,'DAMES BRUT'!$B$6:$M$78,12,FALSE)="","",(VLOOKUP($B40,'DAMES BRUT'!$B$6:$M$78,12,FALSE)))</f>
        <v/>
      </c>
      <c r="AD40" s="7" t="str">
        <f>IF(VLOOKUP($B40,'DAMES NET'!$B$6:$M$78,12,FALSE)="","",(VLOOKUP($B40,'DAMES NET'!$B$6:$M$78,12,FALSE)))</f>
        <v/>
      </c>
      <c r="AE40" s="59" t="str">
        <f>IF(AD40="","",SUM(AC40:AD40))</f>
        <v/>
      </c>
      <c r="AF40" s="7" t="str">
        <f>IF(VLOOKUP($B40,'DAMES BRUT'!$B$6:$N$78,13,FALSE)="","",(VLOOKUP($B40,'DAMES BRUT'!$B$6:$N$73,13,FALSE)))</f>
        <v/>
      </c>
      <c r="AG40" s="7" t="str">
        <f>IF(VLOOKUP($B40,'DAMES NET'!$B$6:$N$78,13,FALSE)="","",(VLOOKUP($B40,'DAMES NET'!$B$6:$N$78,13,FALSE)))</f>
        <v/>
      </c>
      <c r="AH40" s="59" t="str">
        <f>IF(AG40="","",SUM(AF40:AG40))</f>
        <v/>
      </c>
      <c r="AI40" s="59">
        <f>SUM(G40,J40,M40,P40,S40,V40,Y40,AB40,AE40,AH40)</f>
        <v>81</v>
      </c>
      <c r="AJ40" s="20">
        <f>+COUNT(G40,J40,M40,P40,S40,V40,Y40,AB40,AE40,AH40)</f>
        <v>3</v>
      </c>
      <c r="AK40" s="20">
        <f>IF(AJ40&lt;6,0,+SMALL(($G40,$J40,$M40,$P40,$S40,$V40,$Y40,$AB40,$AE40,$AH40),1))</f>
        <v>0</v>
      </c>
      <c r="AL40" s="20">
        <f>IF(AJ40&lt;7,0,+SMALL(($G40,$J40,$M40,$P40,$S40,$V40,$Y40,$AB40,$AE40,$AH40),2))</f>
        <v>0</v>
      </c>
      <c r="AM40" s="20">
        <f>IF(AJ40&lt;8,0,+SMALL(($G40,$J40,$M40,$P40,$S40,$V40,$Y40,$AB40,$AE40,$AH40),3))</f>
        <v>0</v>
      </c>
      <c r="AN40" s="20">
        <f>IF(AJ40&lt;9,0,+SMALL(($G40,$J40,$M40,$P40,$S40,$V40,$Y40,$AB40,$AE40,$AH40),4))</f>
        <v>0</v>
      </c>
      <c r="AO40" s="20">
        <f>AI40-AK40-AL40-AM40-AN40</f>
        <v>81</v>
      </c>
      <c r="AP40" s="7">
        <f>RANK(AO40,$AO$6:$AO$78,0)</f>
        <v>34</v>
      </c>
    </row>
    <row r="41" spans="2:42" s="11" customFormat="1">
      <c r="B41" s="48" t="s">
        <v>126</v>
      </c>
      <c r="C41" s="36"/>
      <c r="D41" s="71" t="s">
        <v>107</v>
      </c>
      <c r="E41" s="7" t="str">
        <f>IF(VLOOKUP($B41,'DAMES BRUT'!$B$6:$E$78,4,FALSE)="","",(VLOOKUP($B41,'DAMES BRUT'!$B$6:$E$78,4,FALSE)))</f>
        <v/>
      </c>
      <c r="F41" s="7" t="str">
        <f>IF(VLOOKUP($B41,'DAMES NET'!$B$6:E$78,4,FALSE)="","",(VLOOKUP($B41,'DAMES NET'!$B$6:$E$78,4,FALSE)))</f>
        <v/>
      </c>
      <c r="G41" s="59" t="str">
        <f>IF(F41="","",SUM(E41:F41))</f>
        <v/>
      </c>
      <c r="H41" s="7" t="str">
        <f>IF(VLOOKUP($B41,'DAMES BRUT'!$B$6:$F$78,5,FALSE)="","",(VLOOKUP($B41,'DAMES BRUT'!$B$6:$F$78,5,FALSE)))</f>
        <v/>
      </c>
      <c r="I41" s="7" t="str">
        <f>IF(VLOOKUP($B41,'DAMES NET'!$B$6:$F$78,5,FALSE)="","",(VLOOKUP($B41,'DAMES NET'!$B$6:$F$78,5,FALSE)))</f>
        <v/>
      </c>
      <c r="J41" s="59" t="str">
        <f>IF(I41="","",SUM(H41:I41))</f>
        <v/>
      </c>
      <c r="K41" s="7">
        <f>IF(VLOOKUP($B41,'DAMES BRUT'!$B$6:$G$78,6,FALSE)="","",(VLOOKUP($B41,'DAMES BRUT'!$B$6:$G$78,6,FALSE)))</f>
        <v>9</v>
      </c>
      <c r="L41" s="7">
        <f>IF(VLOOKUP($B41,'DAMES NET'!$B$6:$G$78,6,FALSE)="","",(VLOOKUP($B41,'DAMES NET'!$B$6:$G$78,6,FALSE)))</f>
        <v>34</v>
      </c>
      <c r="M41" s="59">
        <f>IF(L41="","",SUM(K41:L41))</f>
        <v>43</v>
      </c>
      <c r="N41" s="7" t="str">
        <f>IF(VLOOKUP($B41,'DAMES BRUT'!$B$6:$H$78,7,FALSE)="","",(VLOOKUP($B41,'DAMES BRUT'!$B$6:$H$78,7,FALSE)))</f>
        <v/>
      </c>
      <c r="O41" s="7" t="str">
        <f>IF(VLOOKUP($B41,'DAMES NET'!$B$6:$H$78,7,FALSE)="","",(VLOOKUP($B41,'DAMES NET'!$B$6:$H$78,7,FALSE)))</f>
        <v/>
      </c>
      <c r="P41" s="59" t="str">
        <f>IF(O41="","",SUM(N41:O41))</f>
        <v/>
      </c>
      <c r="Q41" s="7" t="str">
        <f>IF(VLOOKUP($B41,'DAMES BRUT'!$B$6:$I$78,8,FALSE)="","",(VLOOKUP($B41,'DAMES BRUT'!$B$6:$I$78,8,FALSE)))</f>
        <v/>
      </c>
      <c r="R41" s="7" t="str">
        <f>IF(VLOOKUP($B41,'DAMES NET'!$B$6:$I$78,8,FALSE)="","",(VLOOKUP($B41,'DAMES NET'!$B$6:$I$78,8,FALSE)))</f>
        <v/>
      </c>
      <c r="S41" s="59" t="str">
        <f>IF(R41="","",SUM(Q41:R41))</f>
        <v/>
      </c>
      <c r="T41" s="7">
        <f>IF(VLOOKUP($B41,'DAMES BRUT'!$B$6:$J$78,9,FALSE)="","",(VLOOKUP($B41,'DAMES BRUT'!$B$6:$J$78,9,FALSE)))</f>
        <v>5</v>
      </c>
      <c r="U41" s="7">
        <f>IF(VLOOKUP($B41,'DAMES NET'!$B$6:$J$78,9,FALSE)="","",(VLOOKUP($B41,'DAMES NET'!$B$6:$J$78,9,FALSE)))</f>
        <v>29</v>
      </c>
      <c r="V41" s="59">
        <f>IF(U41="","",SUM(T41:U41))</f>
        <v>34</v>
      </c>
      <c r="W41" s="7" t="str">
        <f>IF(VLOOKUP($B41,'DAMES BRUT'!$B$6:$K$78,10,FALSE)="","",(VLOOKUP($B41,'DAMES BRUT'!$B$6:$K$78,10,FALSE)))</f>
        <v/>
      </c>
      <c r="X41" s="7" t="str">
        <f>IF(VLOOKUP($B41,'DAMES NET'!$B$6:$K$78,10,FALSE)="","",(VLOOKUP($B41,'DAMES NET'!$B$6:$K$78,10,FALSE)))</f>
        <v/>
      </c>
      <c r="Y41" s="59" t="str">
        <f>IF(X41="","",SUM(W41:X41))</f>
        <v/>
      </c>
      <c r="Z41" s="7" t="str">
        <f>IF(VLOOKUP($B41,'DAMES BRUT'!$B$6:$L$78,11,FALSE)="","",(VLOOKUP($B41,'DAMES BRUT'!$B$6:$L$78,11,FALSE)))</f>
        <v/>
      </c>
      <c r="AA41" s="7" t="str">
        <f>IF(VLOOKUP($B41,'DAMES NET'!$B$6:$L$78,11,FALSE)="","",(VLOOKUP($B41,'DAMES NET'!$B$6:$L$78,11,FALSE)))</f>
        <v/>
      </c>
      <c r="AB41" s="59" t="str">
        <f>IF(AA41="","",SUM(Z41:AA41))</f>
        <v/>
      </c>
      <c r="AC41" s="7" t="str">
        <f>IF(VLOOKUP($B41,'DAMES BRUT'!$B$6:$M$78,12,FALSE)="","",(VLOOKUP($B41,'DAMES BRUT'!$B$6:$M$78,12,FALSE)))</f>
        <v/>
      </c>
      <c r="AD41" s="7" t="str">
        <f>IF(VLOOKUP($B41,'DAMES NET'!$B$6:$M$78,12,FALSE)="","",(VLOOKUP($B41,'DAMES NET'!$B$6:$M$78,12,FALSE)))</f>
        <v/>
      </c>
      <c r="AE41" s="59" t="str">
        <f>IF(AD41="","",SUM(AC41:AD41))</f>
        <v/>
      </c>
      <c r="AF41" s="7" t="str">
        <f>IF(VLOOKUP($B41,'DAMES BRUT'!$B$6:$N$78,13,FALSE)="","",(VLOOKUP($B41,'DAMES BRUT'!$B$6:$N$73,13,FALSE)))</f>
        <v/>
      </c>
      <c r="AG41" s="7" t="str">
        <f>IF(VLOOKUP($B41,'DAMES NET'!$B$6:$N$78,13,FALSE)="","",(VLOOKUP($B41,'DAMES NET'!$B$6:$N$78,13,FALSE)))</f>
        <v/>
      </c>
      <c r="AH41" s="59" t="str">
        <f>IF(AG41="","",SUM(AF41:AG41))</f>
        <v/>
      </c>
      <c r="AI41" s="59">
        <f>SUM(G41,J41,M41,P41,S41,V41,Y41,AB41,AE41,AH41)</f>
        <v>77</v>
      </c>
      <c r="AJ41" s="20">
        <f>+COUNT(G41,J41,M41,P41,S41,V41,Y41,AB41,AE41,AH41)</f>
        <v>2</v>
      </c>
      <c r="AK41" s="20">
        <f>IF(AJ41&lt;6,0,+SMALL(($G41,$J41,$M41,$P41,$S41,$V41,$Y41,$AB41,$AE41,$AH41),1))</f>
        <v>0</v>
      </c>
      <c r="AL41" s="20">
        <f>IF(AJ41&lt;7,0,+SMALL(($G41,$J41,$M41,$P41,$S41,$V41,$Y41,$AB41,$AE41,$AH41),2))</f>
        <v>0</v>
      </c>
      <c r="AM41" s="20">
        <f>IF(AJ41&lt;8,0,+SMALL(($G41,$J41,$M41,$P41,$S41,$V41,$Y41,$AB41,$AE41,$AH41),3))</f>
        <v>0</v>
      </c>
      <c r="AN41" s="20">
        <f>IF(AJ41&lt;9,0,+SMALL(($G41,$J41,$M41,$P41,$S41,$V41,$Y41,$AB41,$AE41,$AH41),4))</f>
        <v>0</v>
      </c>
      <c r="AO41" s="20">
        <f>AI41-AK41-AL41-AM41-AN41</f>
        <v>77</v>
      </c>
      <c r="AP41" s="7">
        <f>RANK(AO41,$AO$6:$AO$78,0)</f>
        <v>36</v>
      </c>
    </row>
    <row r="42" spans="2:42">
      <c r="B42" s="48" t="s">
        <v>44</v>
      </c>
      <c r="C42" s="36"/>
      <c r="D42" s="45" t="s">
        <v>8</v>
      </c>
      <c r="E42" s="7" t="str">
        <f>IF(VLOOKUP($B42,'DAMES BRUT'!$B$6:$E$78,4,FALSE)="","",(VLOOKUP($B42,'DAMES BRUT'!$B$6:$E$78,4,FALSE)))</f>
        <v/>
      </c>
      <c r="F42" s="7" t="str">
        <f>IF(VLOOKUP($B42,'DAMES NET'!$B$6:E$78,4,FALSE)="","",(VLOOKUP($B42,'DAMES NET'!$B$6:$E$78,4,FALSE)))</f>
        <v/>
      </c>
      <c r="G42" s="59" t="str">
        <f>IF(F42="","",SUM(E42:F42))</f>
        <v/>
      </c>
      <c r="H42" s="7">
        <f>IF(VLOOKUP($B42,'DAMES BRUT'!$B$6:$F$78,5,FALSE)="","",(VLOOKUP($B42,'DAMES BRUT'!$B$6:$F$78,5,FALSE)))</f>
        <v>0</v>
      </c>
      <c r="I42" s="7">
        <f>IF(VLOOKUP($B42,'DAMES NET'!$B$6:$F$78,5,FALSE)="","",(VLOOKUP($B42,'DAMES NET'!$B$6:$F$78,5,FALSE)))</f>
        <v>0</v>
      </c>
      <c r="J42" s="59">
        <f>IF(I42="","",SUM(H42:I42))</f>
        <v>0</v>
      </c>
      <c r="K42" s="7" t="str">
        <f>IF(VLOOKUP($B42,'DAMES BRUT'!$B$6:$G$78,6,FALSE)="","",(VLOOKUP($B42,'DAMES BRUT'!$B$6:$G$78,6,FALSE)))</f>
        <v/>
      </c>
      <c r="L42" s="7" t="str">
        <f>IF(VLOOKUP($B42,'DAMES NET'!$B$6:$G$78,6,FALSE)="","",(VLOOKUP($B42,'DAMES NET'!$B$6:$G$78,6,FALSE)))</f>
        <v/>
      </c>
      <c r="M42" s="59" t="str">
        <f>IF(L42="","",SUM(K42:L42))</f>
        <v/>
      </c>
      <c r="N42" s="7" t="str">
        <f>IF(VLOOKUP($B42,'DAMES BRUT'!$B$6:$H$78,7,FALSE)="","",(VLOOKUP($B42,'DAMES BRUT'!$B$6:$H$78,7,FALSE)))</f>
        <v/>
      </c>
      <c r="O42" s="7" t="str">
        <f>IF(VLOOKUP($B42,'DAMES NET'!$B$6:$H$78,7,FALSE)="","",(VLOOKUP($B42,'DAMES NET'!$B$6:$H$78,7,FALSE)))</f>
        <v/>
      </c>
      <c r="P42" s="59" t="str">
        <f>IF(O42="","",SUM(N42:O42))</f>
        <v/>
      </c>
      <c r="Q42" s="7" t="str">
        <f>IF(VLOOKUP($B42,'DAMES BRUT'!$B$6:$I$78,8,FALSE)="","",(VLOOKUP($B42,'DAMES BRUT'!$B$6:$I$78,8,FALSE)))</f>
        <v/>
      </c>
      <c r="R42" s="7" t="str">
        <f>IF(VLOOKUP($B42,'DAMES NET'!$B$6:$I$78,8,FALSE)="","",(VLOOKUP($B42,'DAMES NET'!$B$6:$I$78,8,FALSE)))</f>
        <v/>
      </c>
      <c r="S42" s="59" t="str">
        <f>IF(R42="","",SUM(Q42:R42))</f>
        <v/>
      </c>
      <c r="T42" s="7" t="str">
        <f>IF(VLOOKUP($B42,'DAMES BRUT'!$B$6:$J$78,9,FALSE)="","",(VLOOKUP($B42,'DAMES BRUT'!$B$6:$J$78,9,FALSE)))</f>
        <v/>
      </c>
      <c r="U42" s="7" t="str">
        <f>IF(VLOOKUP($B42,'DAMES NET'!$B$6:$J$78,9,FALSE)="","",(VLOOKUP($B42,'DAMES NET'!$B$6:$J$78,9,FALSE)))</f>
        <v/>
      </c>
      <c r="V42" s="59" t="str">
        <f>IF(U42="","",SUM(T42:U42))</f>
        <v/>
      </c>
      <c r="W42" s="7">
        <f>IF(VLOOKUP($B42,'DAMES BRUT'!$B$6:$K$78,10,FALSE)="","",(VLOOKUP($B42,'DAMES BRUT'!$B$6:$K$78,10,FALSE)))</f>
        <v>6</v>
      </c>
      <c r="X42" s="7">
        <f>IF(VLOOKUP($B42,'DAMES NET'!$B$6:$K$78,10,FALSE)="","",(VLOOKUP($B42,'DAMES NET'!$B$6:$K$78,10,FALSE)))</f>
        <v>29</v>
      </c>
      <c r="Y42" s="59">
        <f>IF(X42="","",SUM(W42:X42))</f>
        <v>35</v>
      </c>
      <c r="Z42" s="7">
        <f>IF(VLOOKUP($B42,'DAMES BRUT'!$B$6:$L$78,11,FALSE)="","",(VLOOKUP($B42,'DAMES BRUT'!$B$6:$L$78,11,FALSE)))</f>
        <v>8</v>
      </c>
      <c r="AA42" s="7">
        <f>IF(VLOOKUP($B42,'DAMES NET'!$B$6:$L$78,11,FALSE)="","",(VLOOKUP($B42,'DAMES NET'!$B$6:$L$78,11,FALSE)))</f>
        <v>32</v>
      </c>
      <c r="AB42" s="59">
        <f>IF(AA42="","",SUM(Z42:AA42))</f>
        <v>40</v>
      </c>
      <c r="AC42" s="7" t="str">
        <f>IF(VLOOKUP($B42,'DAMES BRUT'!$B$6:$M$78,12,FALSE)="","",(VLOOKUP($B42,'DAMES BRUT'!$B$6:$M$78,12,FALSE)))</f>
        <v/>
      </c>
      <c r="AD42" s="7" t="str">
        <f>IF(VLOOKUP($B42,'DAMES NET'!$B$6:$M$78,12,FALSE)="","",(VLOOKUP($B42,'DAMES NET'!$B$6:$M$78,12,FALSE)))</f>
        <v/>
      </c>
      <c r="AE42" s="59" t="str">
        <f>IF(AD42="","",SUM(AC42:AD42))</f>
        <v/>
      </c>
      <c r="AF42" s="7" t="str">
        <f>IF(VLOOKUP($B42,'DAMES BRUT'!$B$6:$N$78,13,FALSE)="","",(VLOOKUP($B42,'DAMES BRUT'!$B$6:$N$73,13,FALSE)))</f>
        <v/>
      </c>
      <c r="AG42" s="7" t="str">
        <f>IF(VLOOKUP($B42,'DAMES NET'!$B$6:$N$78,13,FALSE)="","",(VLOOKUP($B42,'DAMES NET'!$B$6:$N$78,13,FALSE)))</f>
        <v/>
      </c>
      <c r="AH42" s="59" t="str">
        <f>IF(AG42="","",SUM(AF42:AG42))</f>
        <v/>
      </c>
      <c r="AI42" s="59">
        <f>SUM(G42,J42,M42,P42,S42,V42,Y42,AB42,AE42,AH42)</f>
        <v>75</v>
      </c>
      <c r="AJ42" s="20">
        <f>+COUNT(G42,J42,M42,P42,S42,V42,Y42,AB42,AE42,AH42)</f>
        <v>3</v>
      </c>
      <c r="AK42" s="20">
        <f>IF(AJ42&lt;6,0,+SMALL(($G42,$J42,$M42,$P42,$S42,$V42,$Y42,$AB42,$AE42,$AH42),1))</f>
        <v>0</v>
      </c>
      <c r="AL42" s="20">
        <f>IF(AJ42&lt;7,0,+SMALL(($G42,$J42,$M42,$P42,$S42,$V42,$Y42,$AB42,$AE42,$AH42),2))</f>
        <v>0</v>
      </c>
      <c r="AM42" s="20">
        <f>IF(AJ42&lt;8,0,+SMALL(($G42,$J42,$M42,$P42,$S42,$V42,$Y42,$AB42,$AE42,$AH42),3))</f>
        <v>0</v>
      </c>
      <c r="AN42" s="20">
        <f>IF(AJ42&lt;9,0,+SMALL(($G42,$J42,$M42,$P42,$S42,$V42,$Y42,$AB42,$AE42,$AH42),4))</f>
        <v>0</v>
      </c>
      <c r="AO42" s="20">
        <f>AI42-AK42-AL42-AM42-AN42</f>
        <v>75</v>
      </c>
      <c r="AP42" s="7">
        <f>RANK(AO42,$AO$6:$AO$78,0)</f>
        <v>37</v>
      </c>
    </row>
    <row r="43" spans="2:42">
      <c r="B43" s="129" t="s">
        <v>326</v>
      </c>
      <c r="C43" s="36"/>
      <c r="D43" s="128" t="s">
        <v>236</v>
      </c>
      <c r="E43" s="7" t="str">
        <f>IF(VLOOKUP($B43,'DAMES BRUT'!$B$6:$E$78,4,FALSE)="","",(VLOOKUP($B43,'DAMES BRUT'!$B$6:$E$78,4,FALSE)))</f>
        <v/>
      </c>
      <c r="F43" s="7" t="str">
        <f>IF(VLOOKUP($B43,'DAMES NET'!$B$6:E$78,4,FALSE)="","",(VLOOKUP($B43,'DAMES NET'!$B$6:$E$78,4,FALSE)))</f>
        <v/>
      </c>
      <c r="G43" s="59" t="str">
        <f>IF(F43="","",SUM(E43:F43))</f>
        <v/>
      </c>
      <c r="H43" s="7" t="str">
        <f>IF(VLOOKUP($B43,'DAMES BRUT'!$B$6:$F$78,5,FALSE)="","",(VLOOKUP($B43,'DAMES BRUT'!$B$6:$F$78,5,FALSE)))</f>
        <v/>
      </c>
      <c r="I43" s="7" t="str">
        <f>IF(VLOOKUP($B43,'DAMES NET'!$B$6:$F$78,5,FALSE)="","",(VLOOKUP($B43,'DAMES NET'!$B$6:$F$78,5,FALSE)))</f>
        <v/>
      </c>
      <c r="J43" s="59" t="str">
        <f>IF(I43="","",SUM(H43:I43))</f>
        <v/>
      </c>
      <c r="K43" s="7" t="str">
        <f>IF(VLOOKUP($B43,'DAMES BRUT'!$B$6:$G$78,6,FALSE)="","",(VLOOKUP($B43,'DAMES BRUT'!$B$6:$G$78,6,FALSE)))</f>
        <v/>
      </c>
      <c r="L43" s="7" t="str">
        <f>IF(VLOOKUP($B43,'DAMES NET'!$B$6:$G$78,6,FALSE)="","",(VLOOKUP($B43,'DAMES NET'!$B$6:$G$78,6,FALSE)))</f>
        <v/>
      </c>
      <c r="M43" s="59" t="str">
        <f>IF(L43="","",SUM(K43:L43))</f>
        <v/>
      </c>
      <c r="N43" s="7" t="str">
        <f>IF(VLOOKUP($B43,'DAMES BRUT'!$B$6:$H$78,7,FALSE)="","",(VLOOKUP($B43,'DAMES BRUT'!$B$6:$H$78,7,FALSE)))</f>
        <v/>
      </c>
      <c r="O43" s="7" t="str">
        <f>IF(VLOOKUP($B43,'DAMES NET'!$B$6:$H$78,7,FALSE)="","",(VLOOKUP($B43,'DAMES NET'!$B$6:$H$78,7,FALSE)))</f>
        <v/>
      </c>
      <c r="P43" s="59" t="str">
        <f>IF(O43="","",SUM(N43:O43))</f>
        <v/>
      </c>
      <c r="Q43" s="7" t="str">
        <f>IF(VLOOKUP($B43,'DAMES BRUT'!$B$6:$I$78,8,FALSE)="","",(VLOOKUP($B43,'DAMES BRUT'!$B$6:$I$78,8,FALSE)))</f>
        <v/>
      </c>
      <c r="R43" s="7" t="str">
        <f>IF(VLOOKUP($B43,'DAMES NET'!$B$6:$I$78,8,FALSE)="","",(VLOOKUP($B43,'DAMES NET'!$B$6:$I$78,8,FALSE)))</f>
        <v/>
      </c>
      <c r="S43" s="59" t="str">
        <f>IF(R43="","",SUM(Q43:R43))</f>
        <v/>
      </c>
      <c r="T43" s="7">
        <f>IF(VLOOKUP($B43,'DAMES BRUT'!$B$6:$J$78,9,FALSE)="","",(VLOOKUP($B43,'DAMES BRUT'!$B$6:$J$78,9,FALSE)))</f>
        <v>4</v>
      </c>
      <c r="U43" s="7">
        <f>IF(VLOOKUP($B43,'DAMES NET'!$B$6:$J$78,9,FALSE)="","",(VLOOKUP($B43,'DAMES NET'!$B$6:$J$78,9,FALSE)))</f>
        <v>29</v>
      </c>
      <c r="V43" s="59">
        <f>IF(U43="","",SUM(T43:U43))</f>
        <v>33</v>
      </c>
      <c r="W43" s="7" t="str">
        <f>IF(VLOOKUP($B43,'DAMES BRUT'!$B$6:$K$78,10,FALSE)="","",(VLOOKUP($B43,'DAMES BRUT'!$B$6:$K$78,10,FALSE)))</f>
        <v/>
      </c>
      <c r="X43" s="7" t="str">
        <f>IF(VLOOKUP($B43,'DAMES NET'!$B$6:$K$78,10,FALSE)="","",(VLOOKUP($B43,'DAMES NET'!$B$6:$K$78,10,FALSE)))</f>
        <v/>
      </c>
      <c r="Y43" s="59" t="str">
        <f>IF(X43="","",SUM(W43:X43))</f>
        <v/>
      </c>
      <c r="Z43" s="7">
        <f>IF(VLOOKUP($B43,'DAMES BRUT'!$B$6:$L$78,11,FALSE)="","",(VLOOKUP($B43,'DAMES BRUT'!$B$6:$L$78,11,FALSE)))</f>
        <v>6</v>
      </c>
      <c r="AA43" s="7">
        <f>IF(VLOOKUP($B43,'DAMES NET'!$B$6:$L$78,11,FALSE)="","",(VLOOKUP($B43,'DAMES NET'!$B$6:$L$78,11,FALSE)))</f>
        <v>35</v>
      </c>
      <c r="AB43" s="59">
        <f>IF(AA43="","",SUM(Z43:AA43))</f>
        <v>41</v>
      </c>
      <c r="AC43" s="7" t="str">
        <f>IF(VLOOKUP($B43,'DAMES BRUT'!$B$6:$M$78,12,FALSE)="","",(VLOOKUP($B43,'DAMES BRUT'!$B$6:$M$78,12,FALSE)))</f>
        <v/>
      </c>
      <c r="AD43" s="7" t="str">
        <f>IF(VLOOKUP($B43,'DAMES NET'!$B$6:$M$78,12,FALSE)="","",(VLOOKUP($B43,'DAMES NET'!$B$6:$M$78,12,FALSE)))</f>
        <v/>
      </c>
      <c r="AE43" s="59" t="str">
        <f>IF(AD43="","",SUM(AC43:AD43))</f>
        <v/>
      </c>
      <c r="AF43" s="7" t="str">
        <f>IF(VLOOKUP($B43,'DAMES BRUT'!$B$6:$N$78,13,FALSE)="","",(VLOOKUP($B43,'DAMES BRUT'!$B$6:$N$73,13,FALSE)))</f>
        <v/>
      </c>
      <c r="AG43" s="7" t="str">
        <f>IF(VLOOKUP($B43,'DAMES NET'!$B$6:$N$78,13,FALSE)="","",(VLOOKUP($B43,'DAMES NET'!$B$6:$N$78,13,FALSE)))</f>
        <v/>
      </c>
      <c r="AH43" s="59" t="str">
        <f>IF(AG43="","",SUM(AF43:AG43))</f>
        <v/>
      </c>
      <c r="AI43" s="59">
        <f>SUM(G43,J43,M43,P43,S43,V43,Y43,AB43,AE43,AH43)</f>
        <v>74</v>
      </c>
      <c r="AJ43" s="20">
        <f>+COUNT(G43,J43,M43,P43,S43,V43,Y43,AB43,AE43,AH43)</f>
        <v>2</v>
      </c>
      <c r="AK43" s="20">
        <f>IF(AJ43&lt;6,0,+SMALL(($G43,$J43,$M43,$P43,$S43,$V43,$Y43,$AB43,$AE43,$AH43),1))</f>
        <v>0</v>
      </c>
      <c r="AL43" s="20">
        <f>IF(AJ43&lt;7,0,+SMALL(($G43,$J43,$M43,$P43,$S43,$V43,$Y43,$AB43,$AE43,$AH43),2))</f>
        <v>0</v>
      </c>
      <c r="AM43" s="20">
        <f>IF(AJ43&lt;8,0,+SMALL(($G43,$J43,$M43,$P43,$S43,$V43,$Y43,$AB43,$AE43,$AH43),3))</f>
        <v>0</v>
      </c>
      <c r="AN43" s="20">
        <f>IF(AJ43&lt;9,0,+SMALL(($G43,$J43,$M43,$P43,$S43,$V43,$Y43,$AB43,$AE43,$AH43),4))</f>
        <v>0</v>
      </c>
      <c r="AO43" s="20">
        <f>AI43-AK43-AL43-AM43-AN43</f>
        <v>74</v>
      </c>
      <c r="AP43" s="7">
        <f>RANK(AO43,$AO$6:$AO$78,0)</f>
        <v>38</v>
      </c>
    </row>
    <row r="44" spans="2:42">
      <c r="B44" s="48" t="s">
        <v>153</v>
      </c>
      <c r="C44" s="36"/>
      <c r="D44" s="71" t="s">
        <v>107</v>
      </c>
      <c r="E44" s="7">
        <f>IF(VLOOKUP($B44,'DAMES BRUT'!$B$6:$E$78,4,FALSE)="","",(VLOOKUP($B44,'DAMES BRUT'!$B$6:$E$78,4,FALSE)))</f>
        <v>9</v>
      </c>
      <c r="F44" s="7">
        <f>IF(VLOOKUP($B44,'DAMES NET'!$B$6:E$78,4,FALSE)="","",(VLOOKUP($B44,'DAMES NET'!$B$6:$E$78,4,FALSE)))</f>
        <v>29</v>
      </c>
      <c r="G44" s="59">
        <f>IF(F44="","",SUM(E44:F44))</f>
        <v>38</v>
      </c>
      <c r="H44" s="7" t="str">
        <f>IF(VLOOKUP($B44,'DAMES BRUT'!$B$6:$F$78,5,FALSE)="","",(VLOOKUP($B44,'DAMES BRUT'!$B$6:$F$78,5,FALSE)))</f>
        <v/>
      </c>
      <c r="I44" s="7" t="str">
        <f>IF(VLOOKUP($B44,'DAMES NET'!$B$6:$F$78,5,FALSE)="","",(VLOOKUP($B44,'DAMES NET'!$B$6:$F$78,5,FALSE)))</f>
        <v/>
      </c>
      <c r="J44" s="59" t="str">
        <f>IF(I44="","",SUM(H44:I44))</f>
        <v/>
      </c>
      <c r="K44" s="7" t="str">
        <f>IF(VLOOKUP($B44,'DAMES BRUT'!$B$6:$G$78,6,FALSE)="","",(VLOOKUP($B44,'DAMES BRUT'!$B$6:$G$78,6,FALSE)))</f>
        <v/>
      </c>
      <c r="L44" s="7" t="str">
        <f>IF(VLOOKUP($B44,'DAMES NET'!$B$6:$G$78,6,FALSE)="","",(VLOOKUP($B44,'DAMES NET'!$B$6:$G$78,6,FALSE)))</f>
        <v/>
      </c>
      <c r="M44" s="59" t="str">
        <f>IF(L44="","",SUM(K44:L44))</f>
        <v/>
      </c>
      <c r="N44" s="7" t="str">
        <f>IF(VLOOKUP($B44,'DAMES BRUT'!$B$6:$H$78,7,FALSE)="","",(VLOOKUP($B44,'DAMES BRUT'!$B$6:$H$78,7,FALSE)))</f>
        <v/>
      </c>
      <c r="O44" s="7" t="str">
        <f>IF(VLOOKUP($B44,'DAMES NET'!$B$6:$H$78,7,FALSE)="","",(VLOOKUP($B44,'DAMES NET'!$B$6:$H$78,7,FALSE)))</f>
        <v/>
      </c>
      <c r="P44" s="59" t="str">
        <f>IF(O44="","",SUM(N44:O44))</f>
        <v/>
      </c>
      <c r="Q44" s="7" t="str">
        <f>IF(VLOOKUP($B44,'DAMES BRUT'!$B$6:$I$78,8,FALSE)="","",(VLOOKUP($B44,'DAMES BRUT'!$B$6:$I$78,8,FALSE)))</f>
        <v/>
      </c>
      <c r="R44" s="7" t="str">
        <f>IF(VLOOKUP($B44,'DAMES NET'!$B$6:$I$78,8,FALSE)="","",(VLOOKUP($B44,'DAMES NET'!$B$6:$I$78,8,FALSE)))</f>
        <v/>
      </c>
      <c r="S44" s="59" t="str">
        <f>IF(R44="","",SUM(Q44:R44))</f>
        <v/>
      </c>
      <c r="T44" s="7">
        <f>IF(VLOOKUP($B44,'DAMES BRUT'!$B$6:$J$78,9,FALSE)="","",(VLOOKUP($B44,'DAMES BRUT'!$B$6:$J$78,9,FALSE)))</f>
        <v>6</v>
      </c>
      <c r="U44" s="7">
        <f>IF(VLOOKUP($B44,'DAMES NET'!$B$6:$J$78,9,FALSE)="","",(VLOOKUP($B44,'DAMES NET'!$B$6:$J$78,9,FALSE)))</f>
        <v>29</v>
      </c>
      <c r="V44" s="59">
        <f>IF(U44="","",SUM(T44:U44))</f>
        <v>35</v>
      </c>
      <c r="W44" s="7" t="str">
        <f>IF(VLOOKUP($B44,'DAMES BRUT'!$B$6:$K$78,10,FALSE)="","",(VLOOKUP($B44,'DAMES BRUT'!$B$6:$K$78,10,FALSE)))</f>
        <v/>
      </c>
      <c r="X44" s="7" t="str">
        <f>IF(VLOOKUP($B44,'DAMES NET'!$B$6:$K$78,10,FALSE)="","",(VLOOKUP($B44,'DAMES NET'!$B$6:$K$78,10,FALSE)))</f>
        <v/>
      </c>
      <c r="Y44" s="59" t="str">
        <f>IF(X44="","",SUM(W44:X44))</f>
        <v/>
      </c>
      <c r="Z44" s="7" t="str">
        <f>IF(VLOOKUP($B44,'DAMES BRUT'!$B$6:$L$78,11,FALSE)="","",(VLOOKUP($B44,'DAMES BRUT'!$B$6:$L$78,11,FALSE)))</f>
        <v/>
      </c>
      <c r="AA44" s="7" t="str">
        <f>IF(VLOOKUP($B44,'DAMES NET'!$B$6:$L$78,11,FALSE)="","",(VLOOKUP($B44,'DAMES NET'!$B$6:$L$78,11,FALSE)))</f>
        <v/>
      </c>
      <c r="AB44" s="59" t="str">
        <f>IF(AA44="","",SUM(Z44:AA44))</f>
        <v/>
      </c>
      <c r="AC44" s="7" t="str">
        <f>IF(VLOOKUP($B44,'DAMES BRUT'!$B$6:$M$78,12,FALSE)="","",(VLOOKUP($B44,'DAMES BRUT'!$B$6:$M$78,12,FALSE)))</f>
        <v/>
      </c>
      <c r="AD44" s="7" t="str">
        <f>IF(VLOOKUP($B44,'DAMES NET'!$B$6:$M$78,12,FALSE)="","",(VLOOKUP($B44,'DAMES NET'!$B$6:$M$78,12,FALSE)))</f>
        <v/>
      </c>
      <c r="AE44" s="59" t="str">
        <f>IF(AD44="","",SUM(AC44:AD44))</f>
        <v/>
      </c>
      <c r="AF44" s="7" t="str">
        <f>IF(VLOOKUP($B44,'DAMES BRUT'!$B$6:$N$78,13,FALSE)="","",(VLOOKUP($B44,'DAMES BRUT'!$B$6:$N$73,13,FALSE)))</f>
        <v/>
      </c>
      <c r="AG44" s="7" t="str">
        <f>IF(VLOOKUP($B44,'DAMES NET'!$B$6:$N$78,13,FALSE)="","",(VLOOKUP($B44,'DAMES NET'!$B$6:$N$78,13,FALSE)))</f>
        <v/>
      </c>
      <c r="AH44" s="59" t="str">
        <f>IF(AG44="","",SUM(AF44:AG44))</f>
        <v/>
      </c>
      <c r="AI44" s="59">
        <f>SUM(G44,J44,M44,P44,S44,V44,Y44,AB44,AE44,AH44)</f>
        <v>73</v>
      </c>
      <c r="AJ44" s="20">
        <f>+COUNT(G44,J44,M44,P44,S44,V44,Y44,AB44,AE44,AH44)</f>
        <v>2</v>
      </c>
      <c r="AK44" s="20">
        <f>IF(AJ44&lt;6,0,+SMALL(($G44,$J44,$M44,$P44,$S44,$V44,$Y44,$AB44,$AE44,$AH44),1))</f>
        <v>0</v>
      </c>
      <c r="AL44" s="20">
        <f>IF(AJ44&lt;7,0,+SMALL(($G44,$J44,$M44,$P44,$S44,$V44,$Y44,$AB44,$AE44,$AH44),2))</f>
        <v>0</v>
      </c>
      <c r="AM44" s="20">
        <f>IF(AJ44&lt;8,0,+SMALL(($G44,$J44,$M44,$P44,$S44,$V44,$Y44,$AB44,$AE44,$AH44),3))</f>
        <v>0</v>
      </c>
      <c r="AN44" s="20">
        <f>IF(AJ44&lt;9,0,+SMALL(($G44,$J44,$M44,$P44,$S44,$V44,$Y44,$AB44,$AE44,$AH44),4))</f>
        <v>0</v>
      </c>
      <c r="AO44" s="20">
        <f>AI44-AK44-AL44-AM44-AN44</f>
        <v>73</v>
      </c>
      <c r="AP44" s="7">
        <f>RANK(AO44,$AO$6:$AO$78,0)</f>
        <v>39</v>
      </c>
    </row>
    <row r="45" spans="2:42">
      <c r="B45" s="48" t="s">
        <v>285</v>
      </c>
      <c r="C45" s="36"/>
      <c r="D45" s="75" t="s">
        <v>109</v>
      </c>
      <c r="E45" s="7" t="str">
        <f>IF(VLOOKUP($B45,'DAMES BRUT'!$B$6:$E$78,4,FALSE)="","",(VLOOKUP($B45,'DAMES BRUT'!$B$6:$E$78,4,FALSE)))</f>
        <v/>
      </c>
      <c r="F45" s="7" t="str">
        <f>IF(VLOOKUP($B45,'DAMES NET'!$B$6:E$78,4,FALSE)="","",(VLOOKUP($B45,'DAMES NET'!$B$6:$E$78,4,FALSE)))</f>
        <v/>
      </c>
      <c r="G45" s="59" t="str">
        <f>IF(F45="","",SUM(E45:F45))</f>
        <v/>
      </c>
      <c r="H45" s="7">
        <f>IF(VLOOKUP($B45,'DAMES BRUT'!$B$6:$F$78,5,FALSE)="","",(VLOOKUP($B45,'DAMES BRUT'!$B$6:$F$78,5,FALSE)))</f>
        <v>7</v>
      </c>
      <c r="I45" s="7">
        <f>IF(VLOOKUP($B45,'DAMES NET'!$B$6:$F$78,5,FALSE)="","",(VLOOKUP($B45,'DAMES NET'!$B$6:$F$78,5,FALSE)))</f>
        <v>29</v>
      </c>
      <c r="J45" s="59">
        <f>IF(I45="","",SUM(H45:I45))</f>
        <v>36</v>
      </c>
      <c r="K45" s="7">
        <f>IF(VLOOKUP($B45,'DAMES BRUT'!$B$6:$G$78,6,FALSE)="","",(VLOOKUP($B45,'DAMES BRUT'!$B$6:$G$78,6,FALSE)))</f>
        <v>7</v>
      </c>
      <c r="L45" s="7">
        <f>IF(VLOOKUP($B45,'DAMES NET'!$B$6:$G$78,6,FALSE)="","",(VLOOKUP($B45,'DAMES NET'!$B$6:$G$78,6,FALSE)))</f>
        <v>27</v>
      </c>
      <c r="M45" s="59">
        <f>IF(L45="","",SUM(K45:L45))</f>
        <v>34</v>
      </c>
      <c r="N45" s="7" t="str">
        <f>IF(VLOOKUP($B45,'DAMES BRUT'!$B$6:$H$78,7,FALSE)="","",(VLOOKUP($B45,'DAMES BRUT'!$B$6:$H$78,7,FALSE)))</f>
        <v/>
      </c>
      <c r="O45" s="7" t="str">
        <f>IF(VLOOKUP($B45,'DAMES NET'!$B$6:$H$78,7,FALSE)="","",(VLOOKUP($B45,'DAMES NET'!$B$6:$H$78,7,FALSE)))</f>
        <v/>
      </c>
      <c r="P45" s="59" t="str">
        <f>IF(O45="","",SUM(N45:O45))</f>
        <v/>
      </c>
      <c r="Q45" s="7" t="str">
        <f>IF(VLOOKUP($B45,'DAMES BRUT'!$B$6:$I$78,8,FALSE)="","",(VLOOKUP($B45,'DAMES BRUT'!$B$6:$I$78,8,FALSE)))</f>
        <v/>
      </c>
      <c r="R45" s="7" t="str">
        <f>IF(VLOOKUP($B45,'DAMES NET'!$B$6:$I$78,8,FALSE)="","",(VLOOKUP($B45,'DAMES NET'!$B$6:$I$78,8,FALSE)))</f>
        <v/>
      </c>
      <c r="S45" s="59" t="str">
        <f>IF(R45="","",SUM(Q45:R45))</f>
        <v/>
      </c>
      <c r="T45" s="7" t="str">
        <f>IF(VLOOKUP($B45,'DAMES BRUT'!$B$6:$J$78,9,FALSE)="","",(VLOOKUP($B45,'DAMES BRUT'!$B$6:$J$78,9,FALSE)))</f>
        <v/>
      </c>
      <c r="U45" s="7" t="str">
        <f>IF(VLOOKUP($B45,'DAMES NET'!$B$6:$J$78,9,FALSE)="","",(VLOOKUP($B45,'DAMES NET'!$B$6:$J$78,9,FALSE)))</f>
        <v/>
      </c>
      <c r="V45" s="59" t="str">
        <f>IF(U45="","",SUM(T45:U45))</f>
        <v/>
      </c>
      <c r="W45" s="7" t="str">
        <f>IF(VLOOKUP($B45,'DAMES BRUT'!$B$6:$K$78,10,FALSE)="","",(VLOOKUP($B45,'DAMES BRUT'!$B$6:$K$78,10,FALSE)))</f>
        <v/>
      </c>
      <c r="X45" s="7" t="str">
        <f>IF(VLOOKUP($B45,'DAMES NET'!$B$6:$K$78,10,FALSE)="","",(VLOOKUP($B45,'DAMES NET'!$B$6:$K$78,10,FALSE)))</f>
        <v/>
      </c>
      <c r="Y45" s="59" t="str">
        <f>IF(X45="","",SUM(W45:X45))</f>
        <v/>
      </c>
      <c r="Z45" s="7" t="str">
        <f>IF(VLOOKUP($B45,'DAMES BRUT'!$B$6:$L$78,11,FALSE)="","",(VLOOKUP($B45,'DAMES BRUT'!$B$6:$L$78,11,FALSE)))</f>
        <v/>
      </c>
      <c r="AA45" s="7" t="str">
        <f>IF(VLOOKUP($B45,'DAMES NET'!$B$6:$L$78,11,FALSE)="","",(VLOOKUP($B45,'DAMES NET'!$B$6:$L$78,11,FALSE)))</f>
        <v/>
      </c>
      <c r="AB45" s="59" t="str">
        <f>IF(AA45="","",SUM(Z45:AA45))</f>
        <v/>
      </c>
      <c r="AC45" s="7" t="str">
        <f>IF(VLOOKUP($B45,'DAMES BRUT'!$B$6:$M$78,12,FALSE)="","",(VLOOKUP($B45,'DAMES BRUT'!$B$6:$M$78,12,FALSE)))</f>
        <v/>
      </c>
      <c r="AD45" s="7" t="str">
        <f>IF(VLOOKUP($B45,'DAMES NET'!$B$6:$M$78,12,FALSE)="","",(VLOOKUP($B45,'DAMES NET'!$B$6:$M$78,12,FALSE)))</f>
        <v/>
      </c>
      <c r="AE45" s="59" t="str">
        <f>IF(AD45="","",SUM(AC45:AD45))</f>
        <v/>
      </c>
      <c r="AF45" s="7" t="str">
        <f>IF(VLOOKUP($B45,'DAMES BRUT'!$B$6:$N$78,13,FALSE)="","",(VLOOKUP($B45,'DAMES BRUT'!$B$6:$N$73,13,FALSE)))</f>
        <v/>
      </c>
      <c r="AG45" s="7" t="str">
        <f>IF(VLOOKUP($B45,'DAMES NET'!$B$6:$N$78,13,FALSE)="","",(VLOOKUP($B45,'DAMES NET'!$B$6:$N$78,13,FALSE)))</f>
        <v/>
      </c>
      <c r="AH45" s="59" t="str">
        <f>IF(AG45="","",SUM(AF45:AG45))</f>
        <v/>
      </c>
      <c r="AI45" s="59">
        <f>SUM(G45,J45,M45,P45,S45,V45,Y45,AB45,AE45,AH45)</f>
        <v>70</v>
      </c>
      <c r="AJ45" s="20">
        <f>+COUNT(G45,J45,M45,P45,S45,V45,Y45,AB45,AE45,AH45)</f>
        <v>2</v>
      </c>
      <c r="AK45" s="20">
        <f>IF(AJ45&lt;6,0,+SMALL(($G45,$J45,$M45,$P45,$S45,$V45,$Y45,$AB45,$AE45,$AH45),1))</f>
        <v>0</v>
      </c>
      <c r="AL45" s="20">
        <f>IF(AJ45&lt;7,0,+SMALL(($G45,$J45,$M45,$P45,$S45,$V45,$Y45,$AB45,$AE45,$AH45),2))</f>
        <v>0</v>
      </c>
      <c r="AM45" s="20">
        <f>IF(AJ45&lt;8,0,+SMALL(($G45,$J45,$M45,$P45,$S45,$V45,$Y45,$AB45,$AE45,$AH45),3))</f>
        <v>0</v>
      </c>
      <c r="AN45" s="20">
        <f>IF(AJ45&lt;9,0,+SMALL(($G45,$J45,$M45,$P45,$S45,$V45,$Y45,$AB45,$AE45,$AH45),4))</f>
        <v>0</v>
      </c>
      <c r="AO45" s="20">
        <f>AI45-AK45-AL45-AM45-AN45</f>
        <v>70</v>
      </c>
      <c r="AP45" s="7">
        <f>RANK(AO45,$AO$6:$AO$78,0)</f>
        <v>40</v>
      </c>
    </row>
    <row r="46" spans="2:42">
      <c r="B46" s="48" t="s">
        <v>179</v>
      </c>
      <c r="C46" s="36"/>
      <c r="D46" s="45" t="s">
        <v>8</v>
      </c>
      <c r="E46" s="7">
        <f>IF(VLOOKUP($B46,'DAMES BRUT'!$B$6:$E$78,4,FALSE)="","",(VLOOKUP($B46,'DAMES BRUT'!$B$6:$E$78,4,FALSE)))</f>
        <v>7</v>
      </c>
      <c r="F46" s="7">
        <f>IF(VLOOKUP($B46,'DAMES NET'!$B$6:E$78,4,FALSE)="","",(VLOOKUP($B46,'DAMES NET'!$B$6:$E$78,4,FALSE)))</f>
        <v>32</v>
      </c>
      <c r="G46" s="59">
        <f>IF(F46="","",SUM(E46:F46))</f>
        <v>39</v>
      </c>
      <c r="H46" s="7" t="str">
        <f>IF(VLOOKUP($B46,'DAMES BRUT'!$B$6:$F$78,5,FALSE)="","",(VLOOKUP($B46,'DAMES BRUT'!$B$6:$F$78,5,FALSE)))</f>
        <v/>
      </c>
      <c r="I46" s="7" t="str">
        <f>IF(VLOOKUP($B46,'DAMES NET'!$B$6:$F$78,5,FALSE)="","",(VLOOKUP($B46,'DAMES NET'!$B$6:$F$78,5,FALSE)))</f>
        <v/>
      </c>
      <c r="J46" s="59" t="str">
        <f>IF(I46="","",SUM(H46:I46))</f>
        <v/>
      </c>
      <c r="K46" s="7">
        <f>IF(VLOOKUP($B46,'DAMES BRUT'!$B$6:$G$78,6,FALSE)="","",(VLOOKUP($B46,'DAMES BRUT'!$B$6:$G$78,6,FALSE)))</f>
        <v>5</v>
      </c>
      <c r="L46" s="7">
        <f>IF(VLOOKUP($B46,'DAMES NET'!$B$6:$G$78,6,FALSE)="","",(VLOOKUP($B46,'DAMES NET'!$B$6:$G$78,6,FALSE)))</f>
        <v>26</v>
      </c>
      <c r="M46" s="59">
        <f>IF(L46="","",SUM(K46:L46))</f>
        <v>31</v>
      </c>
      <c r="N46" s="7" t="str">
        <f>IF(VLOOKUP($B46,'DAMES BRUT'!$B$6:$H$78,7,FALSE)="","",(VLOOKUP($B46,'DAMES BRUT'!$B$6:$H$78,7,FALSE)))</f>
        <v/>
      </c>
      <c r="O46" s="7" t="str">
        <f>IF(VLOOKUP($B46,'DAMES NET'!$B$6:$H$78,7,FALSE)="","",(VLOOKUP($B46,'DAMES NET'!$B$6:$H$78,7,FALSE)))</f>
        <v/>
      </c>
      <c r="P46" s="59" t="str">
        <f>IF(O46="","",SUM(N46:O46))</f>
        <v/>
      </c>
      <c r="Q46" s="7" t="str">
        <f>IF(VLOOKUP($B46,'DAMES BRUT'!$B$6:$I$78,8,FALSE)="","",(VLOOKUP($B46,'DAMES BRUT'!$B$6:$I$78,8,FALSE)))</f>
        <v/>
      </c>
      <c r="R46" s="7" t="str">
        <f>IF(VLOOKUP($B46,'DAMES NET'!$B$6:$I$78,8,FALSE)="","",(VLOOKUP($B46,'DAMES NET'!$B$6:$I$78,8,FALSE)))</f>
        <v/>
      </c>
      <c r="S46" s="59" t="str">
        <f>IF(R46="","",SUM(Q46:R46))</f>
        <v/>
      </c>
      <c r="T46" s="7" t="str">
        <f>IF(VLOOKUP($B46,'DAMES BRUT'!$B$6:$J$78,9,FALSE)="","",(VLOOKUP($B46,'DAMES BRUT'!$B$6:$J$78,9,FALSE)))</f>
        <v/>
      </c>
      <c r="U46" s="7" t="str">
        <f>IF(VLOOKUP($B46,'DAMES NET'!$B$6:$J$78,9,FALSE)="","",(VLOOKUP($B46,'DAMES NET'!$B$6:$J$78,9,FALSE)))</f>
        <v/>
      </c>
      <c r="V46" s="59" t="str">
        <f>IF(U46="","",SUM(T46:U46))</f>
        <v/>
      </c>
      <c r="W46" s="7" t="str">
        <f>IF(VLOOKUP($B46,'DAMES BRUT'!$B$6:$K$78,10,FALSE)="","",(VLOOKUP($B46,'DAMES BRUT'!$B$6:$K$78,10,FALSE)))</f>
        <v/>
      </c>
      <c r="X46" s="7" t="str">
        <f>IF(VLOOKUP($B46,'DAMES NET'!$B$6:$K$78,10,FALSE)="","",(VLOOKUP($B46,'DAMES NET'!$B$6:$K$78,10,FALSE)))</f>
        <v/>
      </c>
      <c r="Y46" s="59" t="str">
        <f>IF(X46="","",SUM(W46:X46))</f>
        <v/>
      </c>
      <c r="Z46" s="7" t="str">
        <f>IF(VLOOKUP($B46,'DAMES BRUT'!$B$6:$L$78,11,FALSE)="","",(VLOOKUP($B46,'DAMES BRUT'!$B$6:$L$78,11,FALSE)))</f>
        <v/>
      </c>
      <c r="AA46" s="7" t="str">
        <f>IF(VLOOKUP($B46,'DAMES NET'!$B$6:$L$78,11,FALSE)="","",(VLOOKUP($B46,'DAMES NET'!$B$6:$L$78,11,FALSE)))</f>
        <v/>
      </c>
      <c r="AB46" s="59" t="str">
        <f>IF(AA46="","",SUM(Z46:AA46))</f>
        <v/>
      </c>
      <c r="AC46" s="7" t="str">
        <f>IF(VLOOKUP($B46,'DAMES BRUT'!$B$6:$M$78,12,FALSE)="","",(VLOOKUP($B46,'DAMES BRUT'!$B$6:$M$78,12,FALSE)))</f>
        <v/>
      </c>
      <c r="AD46" s="7" t="str">
        <f>IF(VLOOKUP($B46,'DAMES NET'!$B$6:$M$78,12,FALSE)="","",(VLOOKUP($B46,'DAMES NET'!$B$6:$M$78,12,FALSE)))</f>
        <v/>
      </c>
      <c r="AE46" s="59" t="str">
        <f>IF(AD46="","",SUM(AC46:AD46))</f>
        <v/>
      </c>
      <c r="AF46" s="7" t="str">
        <f>IF(VLOOKUP($B46,'DAMES BRUT'!$B$6:$N$78,13,FALSE)="","",(VLOOKUP($B46,'DAMES BRUT'!$B$6:$N$73,13,FALSE)))</f>
        <v/>
      </c>
      <c r="AG46" s="7" t="str">
        <f>IF(VLOOKUP($B46,'DAMES NET'!$B$6:$N$78,13,FALSE)="","",(VLOOKUP($B46,'DAMES NET'!$B$6:$N$78,13,FALSE)))</f>
        <v/>
      </c>
      <c r="AH46" s="59" t="str">
        <f>IF(AG46="","",SUM(AF46:AG46))</f>
        <v/>
      </c>
      <c r="AI46" s="59">
        <f>SUM(G46,J46,M46,P46,S46,V46,Y46,AB46,AE46,AH46)</f>
        <v>70</v>
      </c>
      <c r="AJ46" s="20">
        <f>+COUNT(G46,J46,M46,P46,S46,V46,Y46,AB46,AE46,AH46)</f>
        <v>2</v>
      </c>
      <c r="AK46" s="20">
        <f>IF(AJ46&lt;6,0,+SMALL(($G46,$J46,$M46,$P46,$S46,$V46,$Y46,$AB46,$AE46,$AH46),1))</f>
        <v>0</v>
      </c>
      <c r="AL46" s="20">
        <f>IF(AJ46&lt;7,0,+SMALL(($G46,$J46,$M46,$P46,$S46,$V46,$Y46,$AB46,$AE46,$AH46),2))</f>
        <v>0</v>
      </c>
      <c r="AM46" s="20">
        <f>IF(AJ46&lt;8,0,+SMALL(($G46,$J46,$M46,$P46,$S46,$V46,$Y46,$AB46,$AE46,$AH46),3))</f>
        <v>0</v>
      </c>
      <c r="AN46" s="20">
        <f>IF(AJ46&lt;9,0,+SMALL(($G46,$J46,$M46,$P46,$S46,$V46,$Y46,$AB46,$AE46,$AH46),4))</f>
        <v>0</v>
      </c>
      <c r="AO46" s="20">
        <f>AI46-AK46-AL46-AM46-AN46</f>
        <v>70</v>
      </c>
      <c r="AP46" s="7">
        <f>RANK(AO46,$AO$6:$AO$78,0)</f>
        <v>40</v>
      </c>
    </row>
    <row r="47" spans="2:42">
      <c r="B47" s="137" t="s">
        <v>162</v>
      </c>
      <c r="C47" s="36"/>
      <c r="D47" s="76" t="s">
        <v>16</v>
      </c>
      <c r="E47" s="7">
        <f>IF(VLOOKUP($B47,'DAMES BRUT'!$B$6:$E$78,4,FALSE)="","",(VLOOKUP($B47,'DAMES BRUT'!$B$6:$E$78,4,FALSE)))</f>
        <v>13</v>
      </c>
      <c r="F47" s="7">
        <f>IF(VLOOKUP($B47,'DAMES NET'!$B$6:E$78,4,FALSE)="","",(VLOOKUP($B47,'DAMES NET'!$B$6:$E$78,4,FALSE)))</f>
        <v>31</v>
      </c>
      <c r="G47" s="59">
        <f>IF(F47="","",SUM(E47:F47))</f>
        <v>44</v>
      </c>
      <c r="H47" s="7" t="str">
        <f>IF(VLOOKUP($B47,'DAMES BRUT'!$B$6:$F$78,5,FALSE)="","",(VLOOKUP($B47,'DAMES BRUT'!$B$6:$F$78,5,FALSE)))</f>
        <v/>
      </c>
      <c r="I47" s="7" t="str">
        <f>IF(VLOOKUP($B47,'DAMES NET'!$B$6:$F$78,5,FALSE)="","",(VLOOKUP($B47,'DAMES NET'!$B$6:$F$78,5,FALSE)))</f>
        <v/>
      </c>
      <c r="J47" s="59" t="str">
        <f>IF(I47="","",SUM(H47:I47))</f>
        <v/>
      </c>
      <c r="K47" s="7">
        <f>IF(VLOOKUP($B47,'DAMES BRUT'!$B$6:$G$78,6,FALSE)="","",(VLOOKUP($B47,'DAMES BRUT'!$B$6:$G$78,6,FALSE)))</f>
        <v>5</v>
      </c>
      <c r="L47" s="7">
        <f>IF(VLOOKUP($B47,'DAMES NET'!$B$6:$G$78,6,FALSE)="","",(VLOOKUP($B47,'DAMES NET'!$B$6:$G$78,6,FALSE)))</f>
        <v>20</v>
      </c>
      <c r="M47" s="59">
        <f>IF(L47="","",SUM(K47:L47))</f>
        <v>25</v>
      </c>
      <c r="N47" s="7" t="str">
        <f>IF(VLOOKUP($B47,'DAMES BRUT'!$B$6:$H$78,7,FALSE)="","",(VLOOKUP($B47,'DAMES BRUT'!$B$6:$H$78,7,FALSE)))</f>
        <v/>
      </c>
      <c r="O47" s="7" t="str">
        <f>IF(VLOOKUP($B47,'DAMES NET'!$B$6:$H$78,7,FALSE)="","",(VLOOKUP($B47,'DAMES NET'!$B$6:$H$78,7,FALSE)))</f>
        <v/>
      </c>
      <c r="P47" s="59" t="str">
        <f>IF(O47="","",SUM(N47:O47))</f>
        <v/>
      </c>
      <c r="Q47" s="7" t="str">
        <f>IF(VLOOKUP($B47,'DAMES BRUT'!$B$6:$I$78,8,FALSE)="","",(VLOOKUP($B47,'DAMES BRUT'!$B$6:$I$78,8,FALSE)))</f>
        <v/>
      </c>
      <c r="R47" s="7" t="str">
        <f>IF(VLOOKUP($B47,'DAMES NET'!$B$6:$I$78,8,FALSE)="","",(VLOOKUP($B47,'DAMES NET'!$B$6:$I$78,8,FALSE)))</f>
        <v/>
      </c>
      <c r="S47" s="59" t="str">
        <f>IF(R47="","",SUM(Q47:R47))</f>
        <v/>
      </c>
      <c r="T47" s="7" t="str">
        <f>IF(VLOOKUP($B47,'DAMES BRUT'!$B$6:$J$78,9,FALSE)="","",(VLOOKUP($B47,'DAMES BRUT'!$B$6:$J$78,9,FALSE)))</f>
        <v/>
      </c>
      <c r="U47" s="7" t="str">
        <f>IF(VLOOKUP($B47,'DAMES NET'!$B$6:$J$78,9,FALSE)="","",(VLOOKUP($B47,'DAMES NET'!$B$6:$J$78,9,FALSE)))</f>
        <v/>
      </c>
      <c r="V47" s="59" t="str">
        <f>IF(U47="","",SUM(T47:U47))</f>
        <v/>
      </c>
      <c r="W47" s="7" t="str">
        <f>IF(VLOOKUP($B47,'DAMES BRUT'!$B$6:$K$78,10,FALSE)="","",(VLOOKUP($B47,'DAMES BRUT'!$B$6:$K$78,10,FALSE)))</f>
        <v/>
      </c>
      <c r="X47" s="7" t="str">
        <f>IF(VLOOKUP($B47,'DAMES NET'!$B$6:$K$78,10,FALSE)="","",(VLOOKUP($B47,'DAMES NET'!$B$6:$K$78,10,FALSE)))</f>
        <v/>
      </c>
      <c r="Y47" s="59" t="str">
        <f>IF(X47="","",SUM(W47:X47))</f>
        <v/>
      </c>
      <c r="Z47" s="7" t="str">
        <f>IF(VLOOKUP($B47,'DAMES BRUT'!$B$6:$L$78,11,FALSE)="","",(VLOOKUP($B47,'DAMES BRUT'!$B$6:$L$78,11,FALSE)))</f>
        <v/>
      </c>
      <c r="AA47" s="7" t="str">
        <f>IF(VLOOKUP($B47,'DAMES NET'!$B$6:$L$78,11,FALSE)="","",(VLOOKUP($B47,'DAMES NET'!$B$6:$L$78,11,FALSE)))</f>
        <v/>
      </c>
      <c r="AB47" s="59" t="str">
        <f>IF(AA47="","",SUM(Z47:AA47))</f>
        <v/>
      </c>
      <c r="AC47" s="7" t="str">
        <f>IF(VLOOKUP($B47,'DAMES BRUT'!$B$6:$M$78,12,FALSE)="","",(VLOOKUP($B47,'DAMES BRUT'!$B$6:$M$78,12,FALSE)))</f>
        <v/>
      </c>
      <c r="AD47" s="7" t="str">
        <f>IF(VLOOKUP($B47,'DAMES NET'!$B$6:$M$78,12,FALSE)="","",(VLOOKUP($B47,'DAMES NET'!$B$6:$M$78,12,FALSE)))</f>
        <v/>
      </c>
      <c r="AE47" s="59" t="str">
        <f>IF(AD47="","",SUM(AC47:AD47))</f>
        <v/>
      </c>
      <c r="AF47" s="7" t="str">
        <f>IF(VLOOKUP($B47,'DAMES BRUT'!$B$6:$N$78,13,FALSE)="","",(VLOOKUP($B47,'DAMES BRUT'!$B$6:$N$73,13,FALSE)))</f>
        <v/>
      </c>
      <c r="AG47" s="7" t="str">
        <f>IF(VLOOKUP($B47,'DAMES NET'!$B$6:$N$78,13,FALSE)="","",(VLOOKUP($B47,'DAMES NET'!$B$6:$N$78,13,FALSE)))</f>
        <v/>
      </c>
      <c r="AH47" s="59" t="str">
        <f>IF(AG47="","",SUM(AF47:AG47))</f>
        <v/>
      </c>
      <c r="AI47" s="59">
        <f>SUM(G47,J47,M47,P47,S47,V47,Y47,AB47,AE47,AH47)</f>
        <v>69</v>
      </c>
      <c r="AJ47" s="20">
        <f>+COUNT(G47,J47,M47,P47,S47,V47,Y47,AB47,AE47,AH47)</f>
        <v>2</v>
      </c>
      <c r="AK47" s="20">
        <f>IF(AJ47&lt;6,0,+SMALL(($G47,$J47,$M47,$P47,$S47,$V47,$Y47,$AB47,$AE47,$AH47),1))</f>
        <v>0</v>
      </c>
      <c r="AL47" s="20">
        <f>IF(AJ47&lt;7,0,+SMALL(($G47,$J47,$M47,$P47,$S47,$V47,$Y47,$AB47,$AE47,$AH47),2))</f>
        <v>0</v>
      </c>
      <c r="AM47" s="20">
        <f>IF(AJ47&lt;8,0,+SMALL(($G47,$J47,$M47,$P47,$S47,$V47,$Y47,$AB47,$AE47,$AH47),3))</f>
        <v>0</v>
      </c>
      <c r="AN47" s="20">
        <f>IF(AJ47&lt;9,0,+SMALL(($G47,$J47,$M47,$P47,$S47,$V47,$Y47,$AB47,$AE47,$AH47),4))</f>
        <v>0</v>
      </c>
      <c r="AO47" s="20">
        <f>AI47-AK47-AL47-AM47-AN47</f>
        <v>69</v>
      </c>
      <c r="AP47" s="7">
        <f>RANK(AO47,$AO$6:$AO$78,0)</f>
        <v>42</v>
      </c>
    </row>
    <row r="48" spans="2:42">
      <c r="B48" s="48" t="s">
        <v>106</v>
      </c>
      <c r="C48" s="36"/>
      <c r="D48" s="71" t="s">
        <v>107</v>
      </c>
      <c r="E48" s="7" t="str">
        <f>IF(VLOOKUP($B48,'DAMES BRUT'!$B$6:$E$78,4,FALSE)="","",(VLOOKUP($B48,'DAMES BRUT'!$B$6:$E$78,4,FALSE)))</f>
        <v/>
      </c>
      <c r="F48" s="7" t="str">
        <f>IF(VLOOKUP($B48,'DAMES NET'!$B$6:E$78,4,FALSE)="","",(VLOOKUP($B48,'DAMES NET'!$B$6:$E$78,4,FALSE)))</f>
        <v/>
      </c>
      <c r="G48" s="59" t="str">
        <f>IF(F48="","",SUM(E48:F48))</f>
        <v/>
      </c>
      <c r="H48" s="7">
        <f>IF(VLOOKUP($B48,'DAMES BRUT'!$B$6:$F$78,5,FALSE)="","",(VLOOKUP($B48,'DAMES BRUT'!$B$6:$F$78,5,FALSE)))</f>
        <v>3</v>
      </c>
      <c r="I48" s="7">
        <f>IF(VLOOKUP($B48,'DAMES NET'!$B$6:$F$78,5,FALSE)="","",(VLOOKUP($B48,'DAMES NET'!$B$6:$F$78,5,FALSE)))</f>
        <v>25</v>
      </c>
      <c r="J48" s="59">
        <f>IF(I48="","",SUM(H48:I48))</f>
        <v>28</v>
      </c>
      <c r="K48" s="7" t="str">
        <f>IF(VLOOKUP($B48,'DAMES BRUT'!$B$6:$G$78,6,FALSE)="","",(VLOOKUP($B48,'DAMES BRUT'!$B$6:$G$78,6,FALSE)))</f>
        <v/>
      </c>
      <c r="L48" s="7" t="str">
        <f>IF(VLOOKUP($B48,'DAMES NET'!$B$6:$G$78,6,FALSE)="","",(VLOOKUP($B48,'DAMES NET'!$B$6:$G$78,6,FALSE)))</f>
        <v/>
      </c>
      <c r="M48" s="59" t="str">
        <f>IF(L48="","",SUM(K48:L48))</f>
        <v/>
      </c>
      <c r="N48" s="7" t="str">
        <f>IF(VLOOKUP($B48,'DAMES BRUT'!$B$6:$H$78,7,FALSE)="","",(VLOOKUP($B48,'DAMES BRUT'!$B$6:$H$78,7,FALSE)))</f>
        <v/>
      </c>
      <c r="O48" s="7" t="str">
        <f>IF(VLOOKUP($B48,'DAMES NET'!$B$6:$H$78,7,FALSE)="","",(VLOOKUP($B48,'DAMES NET'!$B$6:$H$78,7,FALSE)))</f>
        <v/>
      </c>
      <c r="P48" s="59" t="str">
        <f>IF(O48="","",SUM(N48:O48))</f>
        <v/>
      </c>
      <c r="Q48" s="7" t="str">
        <f>IF(VLOOKUP($B48,'DAMES BRUT'!$B$6:$I$78,8,FALSE)="","",(VLOOKUP($B48,'DAMES BRUT'!$B$6:$I$78,8,FALSE)))</f>
        <v/>
      </c>
      <c r="R48" s="7" t="str">
        <f>IF(VLOOKUP($B48,'DAMES NET'!$B$6:$I$78,8,FALSE)="","",(VLOOKUP($B48,'DAMES NET'!$B$6:$I$78,8,FALSE)))</f>
        <v/>
      </c>
      <c r="S48" s="59" t="str">
        <f>IF(R48="","",SUM(Q48:R48))</f>
        <v/>
      </c>
      <c r="T48" s="7">
        <f>IF(VLOOKUP($B48,'DAMES BRUT'!$B$6:$J$78,9,FALSE)="","",(VLOOKUP($B48,'DAMES BRUT'!$B$6:$J$78,9,FALSE)))</f>
        <v>4</v>
      </c>
      <c r="U48" s="7">
        <f>IF(VLOOKUP($B48,'DAMES NET'!$B$6:$J$78,9,FALSE)="","",(VLOOKUP($B48,'DAMES NET'!$B$6:$J$78,9,FALSE)))</f>
        <v>32</v>
      </c>
      <c r="V48" s="59">
        <f>IF(U48="","",SUM(T48:U48))</f>
        <v>36</v>
      </c>
      <c r="W48" s="7" t="str">
        <f>IF(VLOOKUP($B48,'DAMES BRUT'!$B$6:$K$78,10,FALSE)="","",(VLOOKUP($B48,'DAMES BRUT'!$B$6:$K$78,10,FALSE)))</f>
        <v/>
      </c>
      <c r="X48" s="7" t="str">
        <f>IF(VLOOKUP($B48,'DAMES NET'!$B$6:$K$78,10,FALSE)="","",(VLOOKUP($B48,'DAMES NET'!$B$6:$K$78,10,FALSE)))</f>
        <v/>
      </c>
      <c r="Y48" s="59" t="str">
        <f>IF(X48="","",SUM(W48:X48))</f>
        <v/>
      </c>
      <c r="Z48" s="7" t="str">
        <f>IF(VLOOKUP($B48,'DAMES BRUT'!$B$6:$L$78,11,FALSE)="","",(VLOOKUP($B48,'DAMES BRUT'!$B$6:$L$78,11,FALSE)))</f>
        <v/>
      </c>
      <c r="AA48" s="7" t="str">
        <f>IF(VLOOKUP($B48,'DAMES NET'!$B$6:$L$78,11,FALSE)="","",(VLOOKUP($B48,'DAMES NET'!$B$6:$L$78,11,FALSE)))</f>
        <v/>
      </c>
      <c r="AB48" s="59" t="str">
        <f>IF(AA48="","",SUM(Z48:AA48))</f>
        <v/>
      </c>
      <c r="AC48" s="7" t="str">
        <f>IF(VLOOKUP($B48,'DAMES BRUT'!$B$6:$M$78,12,FALSE)="","",(VLOOKUP($B48,'DAMES BRUT'!$B$6:$M$78,12,FALSE)))</f>
        <v/>
      </c>
      <c r="AD48" s="7" t="str">
        <f>IF(VLOOKUP($B48,'DAMES NET'!$B$6:$M$78,12,FALSE)="","",(VLOOKUP($B48,'DAMES NET'!$B$6:$M$78,12,FALSE)))</f>
        <v/>
      </c>
      <c r="AE48" s="59" t="str">
        <f>IF(AD48="","",SUM(AC48:AD48))</f>
        <v/>
      </c>
      <c r="AF48" s="7" t="str">
        <f>IF(VLOOKUP($B48,'DAMES BRUT'!$B$6:$N$78,13,FALSE)="","",(VLOOKUP($B48,'DAMES BRUT'!$B$6:$N$73,13,FALSE)))</f>
        <v/>
      </c>
      <c r="AG48" s="7" t="str">
        <f>IF(VLOOKUP($B48,'DAMES NET'!$B$6:$N$78,13,FALSE)="","",(VLOOKUP($B48,'DAMES NET'!$B$6:$N$78,13,FALSE)))</f>
        <v/>
      </c>
      <c r="AH48" s="59" t="str">
        <f>IF(AG48="","",SUM(AF48:AG48))</f>
        <v/>
      </c>
      <c r="AI48" s="59">
        <f>SUM(G48,J48,M48,P48,S48,V48,Y48,AB48,AE48,AH48)</f>
        <v>64</v>
      </c>
      <c r="AJ48" s="20">
        <f>+COUNT(G48,J48,M48,P48,S48,V48,Y48,AB48,AE48,AH48)</f>
        <v>2</v>
      </c>
      <c r="AK48" s="20">
        <f>IF(AJ48&lt;6,0,+SMALL(($G48,$J48,$M48,$P48,$S48,$V48,$Y48,$AB48,$AE48,$AH48),1))</f>
        <v>0</v>
      </c>
      <c r="AL48" s="20">
        <f>IF(AJ48&lt;7,0,+SMALL(($G48,$J48,$M48,$P48,$S48,$V48,$Y48,$AB48,$AE48,$AH48),2))</f>
        <v>0</v>
      </c>
      <c r="AM48" s="20">
        <f>IF(AJ48&lt;8,0,+SMALL(($G48,$J48,$M48,$P48,$S48,$V48,$Y48,$AB48,$AE48,$AH48),3))</f>
        <v>0</v>
      </c>
      <c r="AN48" s="20">
        <f>IF(AJ48&lt;9,0,+SMALL(($G48,$J48,$M48,$P48,$S48,$V48,$Y48,$AB48,$AE48,$AH48),4))</f>
        <v>0</v>
      </c>
      <c r="AO48" s="20">
        <f>AI48-AK48-AL48-AM48-AN48</f>
        <v>64</v>
      </c>
      <c r="AP48" s="7">
        <f>RANK(AO48,$AO$6:$AO$78,0)</f>
        <v>43</v>
      </c>
    </row>
    <row r="49" spans="2:42">
      <c r="B49" s="48" t="s">
        <v>154</v>
      </c>
      <c r="C49" s="36"/>
      <c r="D49" s="71" t="s">
        <v>107</v>
      </c>
      <c r="E49" s="7">
        <f>IF(VLOOKUP($B49,'DAMES BRUT'!$B$6:$E$78,4,FALSE)="","",(VLOOKUP($B49,'DAMES BRUT'!$B$6:$E$78,4,FALSE)))</f>
        <v>3</v>
      </c>
      <c r="F49" s="7">
        <f>IF(VLOOKUP($B49,'DAMES NET'!$B$6:E$78,4,FALSE)="","",(VLOOKUP($B49,'DAMES NET'!$B$6:$E$78,4,FALSE)))</f>
        <v>28</v>
      </c>
      <c r="G49" s="59">
        <f>IF(F49="","",SUM(E49:F49))</f>
        <v>31</v>
      </c>
      <c r="H49" s="7" t="str">
        <f>IF(VLOOKUP($B49,'DAMES BRUT'!$B$6:$F$78,5,FALSE)="","",(VLOOKUP($B49,'DAMES BRUT'!$B$6:$F$78,5,FALSE)))</f>
        <v/>
      </c>
      <c r="I49" s="7" t="str">
        <f>IF(VLOOKUP($B49,'DAMES NET'!$B$6:$F$78,5,FALSE)="","",(VLOOKUP($B49,'DAMES NET'!$B$6:$F$78,5,FALSE)))</f>
        <v/>
      </c>
      <c r="J49" s="59" t="str">
        <f>IF(I49="","",SUM(H49:I49))</f>
        <v/>
      </c>
      <c r="K49" s="7" t="str">
        <f>IF(VLOOKUP($B49,'DAMES BRUT'!$B$6:$G$78,6,FALSE)="","",(VLOOKUP($B49,'DAMES BRUT'!$B$6:$G$78,6,FALSE)))</f>
        <v/>
      </c>
      <c r="L49" s="7" t="str">
        <f>IF(VLOOKUP($B49,'DAMES NET'!$B$6:$G$78,6,FALSE)="","",(VLOOKUP($B49,'DAMES NET'!$B$6:$G$78,6,FALSE)))</f>
        <v/>
      </c>
      <c r="M49" s="59" t="str">
        <f>IF(L49="","",SUM(K49:L49))</f>
        <v/>
      </c>
      <c r="N49" s="7" t="str">
        <f>IF(VLOOKUP($B49,'DAMES BRUT'!$B$6:$H$78,7,FALSE)="","",(VLOOKUP($B49,'DAMES BRUT'!$B$6:$H$78,7,FALSE)))</f>
        <v/>
      </c>
      <c r="O49" s="7" t="str">
        <f>IF(VLOOKUP($B49,'DAMES NET'!$B$6:$H$78,7,FALSE)="","",(VLOOKUP($B49,'DAMES NET'!$B$6:$H$78,7,FALSE)))</f>
        <v/>
      </c>
      <c r="P49" s="59" t="str">
        <f>IF(O49="","",SUM(N49:O49))</f>
        <v/>
      </c>
      <c r="Q49" s="7" t="str">
        <f>IF(VLOOKUP($B49,'DAMES BRUT'!$B$6:$I$78,8,FALSE)="","",(VLOOKUP($B49,'DAMES BRUT'!$B$6:$I$78,8,FALSE)))</f>
        <v/>
      </c>
      <c r="R49" s="7" t="str">
        <f>IF(VLOOKUP($B49,'DAMES NET'!$B$6:$I$78,8,FALSE)="","",(VLOOKUP($B49,'DAMES NET'!$B$6:$I$78,8,FALSE)))</f>
        <v/>
      </c>
      <c r="S49" s="59" t="str">
        <f>IF(R49="","",SUM(Q49:R49))</f>
        <v/>
      </c>
      <c r="T49" s="7">
        <f>IF(VLOOKUP($B49,'DAMES BRUT'!$B$6:$J$78,9,FALSE)="","",(VLOOKUP($B49,'DAMES BRUT'!$B$6:$J$78,9,FALSE)))</f>
        <v>4</v>
      </c>
      <c r="U49" s="7">
        <f>IF(VLOOKUP($B49,'DAMES NET'!$B$6:$J$78,9,FALSE)="","",(VLOOKUP($B49,'DAMES NET'!$B$6:$J$78,9,FALSE)))</f>
        <v>24</v>
      </c>
      <c r="V49" s="59">
        <f>IF(U49="","",SUM(T49:U49))</f>
        <v>28</v>
      </c>
      <c r="W49" s="7" t="str">
        <f>IF(VLOOKUP($B49,'DAMES BRUT'!$B$6:$K$78,10,FALSE)="","",(VLOOKUP($B49,'DAMES BRUT'!$B$6:$K$78,10,FALSE)))</f>
        <v/>
      </c>
      <c r="X49" s="7" t="str">
        <f>IF(VLOOKUP($B49,'DAMES NET'!$B$6:$K$78,10,FALSE)="","",(VLOOKUP($B49,'DAMES NET'!$B$6:$K$78,10,FALSE)))</f>
        <v/>
      </c>
      <c r="Y49" s="59" t="str">
        <f>IF(X49="","",SUM(W49:X49))</f>
        <v/>
      </c>
      <c r="Z49" s="7" t="str">
        <f>IF(VLOOKUP($B49,'DAMES BRUT'!$B$6:$L$78,11,FALSE)="","",(VLOOKUP($B49,'DAMES BRUT'!$B$6:$L$78,11,FALSE)))</f>
        <v/>
      </c>
      <c r="AA49" s="7" t="str">
        <f>IF(VLOOKUP($B49,'DAMES NET'!$B$6:$L$78,11,FALSE)="","",(VLOOKUP($B49,'DAMES NET'!$B$6:$L$78,11,FALSE)))</f>
        <v/>
      </c>
      <c r="AB49" s="59" t="str">
        <f>IF(AA49="","",SUM(Z49:AA49))</f>
        <v/>
      </c>
      <c r="AC49" s="7" t="str">
        <f>IF(VLOOKUP($B49,'DAMES BRUT'!$B$6:$M$78,12,FALSE)="","",(VLOOKUP($B49,'DAMES BRUT'!$B$6:$M$78,12,FALSE)))</f>
        <v/>
      </c>
      <c r="AD49" s="7" t="str">
        <f>IF(VLOOKUP($B49,'DAMES NET'!$B$6:$M$78,12,FALSE)="","",(VLOOKUP($B49,'DAMES NET'!$B$6:$M$78,12,FALSE)))</f>
        <v/>
      </c>
      <c r="AE49" s="59" t="str">
        <f>IF(AD49="","",SUM(AC49:AD49))</f>
        <v/>
      </c>
      <c r="AF49" s="7" t="str">
        <f>IF(VLOOKUP($B49,'DAMES BRUT'!$B$6:$N$78,13,FALSE)="","",(VLOOKUP($B49,'DAMES BRUT'!$B$6:$N$73,13,FALSE)))</f>
        <v/>
      </c>
      <c r="AG49" s="7" t="str">
        <f>IF(VLOOKUP($B49,'DAMES NET'!$B$6:$N$78,13,FALSE)="","",(VLOOKUP($B49,'DAMES NET'!$B$6:$N$78,13,FALSE)))</f>
        <v/>
      </c>
      <c r="AH49" s="59" t="str">
        <f>IF(AG49="","",SUM(AF49:AG49))</f>
        <v/>
      </c>
      <c r="AI49" s="59">
        <f>SUM(G49,J49,M49,P49,S49,V49,Y49,AB49,AE49,AH49)</f>
        <v>59</v>
      </c>
      <c r="AJ49" s="20">
        <f>+COUNT(G49,J49,M49,P49,S49,V49,Y49,AB49,AE49,AH49)</f>
        <v>2</v>
      </c>
      <c r="AK49" s="20">
        <f>IF(AJ49&lt;6,0,+SMALL(($G49,$J49,$M49,$P49,$S49,$V49,$Y49,$AB49,$AE49,$AH49),1))</f>
        <v>0</v>
      </c>
      <c r="AL49" s="20">
        <f>IF(AJ49&lt;7,0,+SMALL(($G49,$J49,$M49,$P49,$S49,$V49,$Y49,$AB49,$AE49,$AH49),2))</f>
        <v>0</v>
      </c>
      <c r="AM49" s="20">
        <f>IF(AJ49&lt;8,0,+SMALL(($G49,$J49,$M49,$P49,$S49,$V49,$Y49,$AB49,$AE49,$AH49),3))</f>
        <v>0</v>
      </c>
      <c r="AN49" s="20">
        <f>IF(AJ49&lt;9,0,+SMALL(($G49,$J49,$M49,$P49,$S49,$V49,$Y49,$AB49,$AE49,$AH49),4))</f>
        <v>0</v>
      </c>
      <c r="AO49" s="20">
        <f>AI49-AK49-AL49-AM49-AN49</f>
        <v>59</v>
      </c>
      <c r="AP49" s="7">
        <f>RANK(AO49,$AO$6:$AO$78,0)</f>
        <v>44</v>
      </c>
    </row>
    <row r="50" spans="2:42">
      <c r="B50" s="48" t="s">
        <v>145</v>
      </c>
      <c r="C50" s="36"/>
      <c r="D50" s="71" t="s">
        <v>107</v>
      </c>
      <c r="E50" s="7">
        <f>IF(VLOOKUP($B50,'DAMES BRUT'!$B$6:$E$78,4,FALSE)="","",(VLOOKUP($B50,'DAMES BRUT'!$B$6:$E$78,4,FALSE)))</f>
        <v>20</v>
      </c>
      <c r="F50" s="7">
        <f>IF(VLOOKUP($B50,'DAMES NET'!$B$6:E$78,4,FALSE)="","",(VLOOKUP($B50,'DAMES NET'!$B$6:$E$78,4,FALSE)))</f>
        <v>37</v>
      </c>
      <c r="G50" s="59">
        <f>IF(F50="","",SUM(E50:F50))</f>
        <v>57</v>
      </c>
      <c r="H50" s="7" t="str">
        <f>IF(VLOOKUP($B50,'DAMES BRUT'!$B$6:$F$78,5,FALSE)="","",(VLOOKUP($B50,'DAMES BRUT'!$B$6:$F$78,5,FALSE)))</f>
        <v/>
      </c>
      <c r="I50" s="7" t="str">
        <f>IF(VLOOKUP($B50,'DAMES NET'!$B$6:$F$78,5,FALSE)="","",(VLOOKUP($B50,'DAMES NET'!$B$6:$F$78,5,FALSE)))</f>
        <v/>
      </c>
      <c r="J50" s="59" t="str">
        <f>IF(I50="","",SUM(H50:I50))</f>
        <v/>
      </c>
      <c r="K50" s="7" t="str">
        <f>IF(VLOOKUP($B50,'DAMES BRUT'!$B$6:$G$78,6,FALSE)="","",(VLOOKUP($B50,'DAMES BRUT'!$B$6:$G$78,6,FALSE)))</f>
        <v/>
      </c>
      <c r="L50" s="7" t="str">
        <f>IF(VLOOKUP($B50,'DAMES NET'!$B$6:$G$78,6,FALSE)="","",(VLOOKUP($B50,'DAMES NET'!$B$6:$G$78,6,FALSE)))</f>
        <v/>
      </c>
      <c r="M50" s="59" t="str">
        <f>IF(L50="","",SUM(K50:L50))</f>
        <v/>
      </c>
      <c r="N50" s="7" t="str">
        <f>IF(VLOOKUP($B50,'DAMES BRUT'!$B$6:$H$78,7,FALSE)="","",(VLOOKUP($B50,'DAMES BRUT'!$B$6:$H$78,7,FALSE)))</f>
        <v/>
      </c>
      <c r="O50" s="7" t="str">
        <f>IF(VLOOKUP($B50,'DAMES NET'!$B$6:$H$78,7,FALSE)="","",(VLOOKUP($B50,'DAMES NET'!$B$6:$H$78,7,FALSE)))</f>
        <v/>
      </c>
      <c r="P50" s="59" t="str">
        <f>IF(O50="","",SUM(N50:O50))</f>
        <v/>
      </c>
      <c r="Q50" s="7" t="str">
        <f>IF(VLOOKUP($B50,'DAMES BRUT'!$B$6:$I$78,8,FALSE)="","",(VLOOKUP($B50,'DAMES BRUT'!$B$6:$I$78,8,FALSE)))</f>
        <v/>
      </c>
      <c r="R50" s="7" t="str">
        <f>IF(VLOOKUP($B50,'DAMES NET'!$B$6:$I$78,8,FALSE)="","",(VLOOKUP($B50,'DAMES NET'!$B$6:$I$78,8,FALSE)))</f>
        <v/>
      </c>
      <c r="S50" s="59" t="str">
        <f>IF(R50="","",SUM(Q50:R50))</f>
        <v/>
      </c>
      <c r="T50" s="7" t="str">
        <f>IF(VLOOKUP($B50,'DAMES BRUT'!$B$6:$J$78,9,FALSE)="","",(VLOOKUP($B50,'DAMES BRUT'!$B$6:$J$78,9,FALSE)))</f>
        <v/>
      </c>
      <c r="U50" s="7" t="str">
        <f>IF(VLOOKUP($B50,'DAMES NET'!$B$6:$J$78,9,FALSE)="","",(VLOOKUP($B50,'DAMES NET'!$B$6:$J$78,9,FALSE)))</f>
        <v/>
      </c>
      <c r="V50" s="59" t="str">
        <f>IF(U50="","",SUM(T50:U50))</f>
        <v/>
      </c>
      <c r="W50" s="7" t="str">
        <f>IF(VLOOKUP($B50,'DAMES BRUT'!$B$6:$K$78,10,FALSE)="","",(VLOOKUP($B50,'DAMES BRUT'!$B$6:$K$78,10,FALSE)))</f>
        <v/>
      </c>
      <c r="X50" s="7" t="str">
        <f>IF(VLOOKUP($B50,'DAMES NET'!$B$6:$K$78,10,FALSE)="","",(VLOOKUP($B50,'DAMES NET'!$B$6:$K$78,10,FALSE)))</f>
        <v/>
      </c>
      <c r="Y50" s="59" t="str">
        <f>IF(X50="","",SUM(W50:X50))</f>
        <v/>
      </c>
      <c r="Z50" s="7" t="str">
        <f>IF(VLOOKUP($B50,'DAMES BRUT'!$B$6:$L$78,11,FALSE)="","",(VLOOKUP($B50,'DAMES BRUT'!$B$6:$L$78,11,FALSE)))</f>
        <v/>
      </c>
      <c r="AA50" s="7" t="str">
        <f>IF(VLOOKUP($B50,'DAMES NET'!$B$6:$L$78,11,FALSE)="","",(VLOOKUP($B50,'DAMES NET'!$B$6:$L$78,11,FALSE)))</f>
        <v/>
      </c>
      <c r="AB50" s="59" t="str">
        <f>IF(AA50="","",SUM(Z50:AA50))</f>
        <v/>
      </c>
      <c r="AC50" s="7" t="str">
        <f>IF(VLOOKUP($B50,'DAMES BRUT'!$B$6:$M$78,12,FALSE)="","",(VLOOKUP($B50,'DAMES BRUT'!$B$6:$M$78,12,FALSE)))</f>
        <v/>
      </c>
      <c r="AD50" s="7" t="str">
        <f>IF(VLOOKUP($B50,'DAMES NET'!$B$6:$M$78,12,FALSE)="","",(VLOOKUP($B50,'DAMES NET'!$B$6:$M$78,12,FALSE)))</f>
        <v/>
      </c>
      <c r="AE50" s="59" t="str">
        <f>IF(AD50="","",SUM(AC50:AD50))</f>
        <v/>
      </c>
      <c r="AF50" s="7" t="str">
        <f>IF(VLOOKUP($B50,'DAMES BRUT'!$B$6:$N$78,13,FALSE)="","",(VLOOKUP($B50,'DAMES BRUT'!$B$6:$N$73,13,FALSE)))</f>
        <v/>
      </c>
      <c r="AG50" s="7" t="str">
        <f>IF(VLOOKUP($B50,'DAMES NET'!$B$6:$N$78,13,FALSE)="","",(VLOOKUP($B50,'DAMES NET'!$B$6:$N$78,13,FALSE)))</f>
        <v/>
      </c>
      <c r="AH50" s="59" t="str">
        <f>IF(AG50="","",SUM(AF50:AG50))</f>
        <v/>
      </c>
      <c r="AI50" s="59">
        <f>SUM(G50,J50,M50,P50,S50,V50,Y50,AB50,AE50,AH50)</f>
        <v>57</v>
      </c>
      <c r="AJ50" s="20">
        <f>+COUNT(G50,J50,M50,P50,S50,V50,Y50,AB50,AE50,AH50)</f>
        <v>1</v>
      </c>
      <c r="AK50" s="20">
        <f>IF(AJ50&lt;6,0,+SMALL(($G50,$J50,$M50,$P50,$S50,$V50,$Y50,$AB50,$AE50,$AH50),1))</f>
        <v>0</v>
      </c>
      <c r="AL50" s="20">
        <f>IF(AJ50&lt;7,0,+SMALL(($G50,$J50,$M50,$P50,$S50,$V50,$Y50,$AB50,$AE50,$AH50),2))</f>
        <v>0</v>
      </c>
      <c r="AM50" s="20">
        <f>IF(AJ50&lt;8,0,+SMALL(($G50,$J50,$M50,$P50,$S50,$V50,$Y50,$AB50,$AE50,$AH50),3))</f>
        <v>0</v>
      </c>
      <c r="AN50" s="20">
        <f>IF(AJ50&lt;9,0,+SMALL(($G50,$J50,$M50,$P50,$S50,$V50,$Y50,$AB50,$AE50,$AH50),4))</f>
        <v>0</v>
      </c>
      <c r="AO50" s="20">
        <f>AI50-AK50-AL50-AM50-AN50</f>
        <v>57</v>
      </c>
      <c r="AP50" s="7">
        <f>RANK(AO50,$AO$6:$AO$78,0)</f>
        <v>45</v>
      </c>
    </row>
    <row r="51" spans="2:42">
      <c r="B51" s="129" t="s">
        <v>348</v>
      </c>
      <c r="C51" s="36"/>
      <c r="D51" s="71" t="s">
        <v>107</v>
      </c>
      <c r="E51" s="7" t="str">
        <f>IF(VLOOKUP($B51,'DAMES BRUT'!$B$6:$E$78,4,FALSE)="","",(VLOOKUP($B51,'DAMES BRUT'!$B$6:$E$78,4,FALSE)))</f>
        <v/>
      </c>
      <c r="F51" s="7" t="str">
        <f>IF(VLOOKUP($B51,'DAMES NET'!$B$6:E$78,4,FALSE)="","",(VLOOKUP($B51,'DAMES NET'!$B$6:$E$78,4,FALSE)))</f>
        <v/>
      </c>
      <c r="G51" s="59" t="str">
        <f>IF(F51="","",SUM(E51:F51))</f>
        <v/>
      </c>
      <c r="H51" s="7" t="str">
        <f>IF(VLOOKUP($B51,'DAMES BRUT'!$B$6:$F$78,5,FALSE)="","",(VLOOKUP($B51,'DAMES BRUT'!$B$6:$F$78,5,FALSE)))</f>
        <v/>
      </c>
      <c r="I51" s="7" t="str">
        <f>IF(VLOOKUP($B51,'DAMES NET'!$B$6:$F$78,5,FALSE)="","",(VLOOKUP($B51,'DAMES NET'!$B$6:$F$78,5,FALSE)))</f>
        <v/>
      </c>
      <c r="J51" s="59" t="str">
        <f>IF(I51="","",SUM(H51:I51))</f>
        <v/>
      </c>
      <c r="K51" s="7" t="str">
        <f>IF(VLOOKUP($B51,'DAMES BRUT'!$B$6:$G$78,6,FALSE)="","",(VLOOKUP($B51,'DAMES BRUT'!$B$6:$G$78,6,FALSE)))</f>
        <v/>
      </c>
      <c r="L51" s="7" t="str">
        <f>IF(VLOOKUP($B51,'DAMES NET'!$B$6:$G$78,6,FALSE)="","",(VLOOKUP($B51,'DAMES NET'!$B$6:$G$78,6,FALSE)))</f>
        <v/>
      </c>
      <c r="M51" s="59" t="str">
        <f>IF(L51="","",SUM(K51:L51))</f>
        <v/>
      </c>
      <c r="N51" s="7" t="str">
        <f>IF(VLOOKUP($B51,'DAMES BRUT'!$B$6:$H$78,7,FALSE)="","",(VLOOKUP($B51,'DAMES BRUT'!$B$6:$H$78,7,FALSE)))</f>
        <v/>
      </c>
      <c r="O51" s="7" t="str">
        <f>IF(VLOOKUP($B51,'DAMES NET'!$B$6:$H$78,7,FALSE)="","",(VLOOKUP($B51,'DAMES NET'!$B$6:$H$78,7,FALSE)))</f>
        <v/>
      </c>
      <c r="P51" s="59" t="str">
        <f>IF(O51="","",SUM(N51:O51))</f>
        <v/>
      </c>
      <c r="Q51" s="7" t="str">
        <f>IF(VLOOKUP($B51,'DAMES BRUT'!$B$6:$I$78,8,FALSE)="","",(VLOOKUP($B51,'DAMES BRUT'!$B$6:$I$78,8,FALSE)))</f>
        <v/>
      </c>
      <c r="R51" s="7" t="str">
        <f>IF(VLOOKUP($B51,'DAMES NET'!$B$6:$I$78,8,FALSE)="","",(VLOOKUP($B51,'DAMES NET'!$B$6:$I$78,8,FALSE)))</f>
        <v/>
      </c>
      <c r="S51" s="59" t="str">
        <f>IF(R51="","",SUM(Q51:R51))</f>
        <v/>
      </c>
      <c r="T51" s="7" t="str">
        <f>IF(VLOOKUP($B51,'DAMES BRUT'!$B$6:$J$78,9,FALSE)="","",(VLOOKUP($B51,'DAMES BRUT'!$B$6:$J$78,9,FALSE)))</f>
        <v/>
      </c>
      <c r="U51" s="7" t="str">
        <f>IF(VLOOKUP($B51,'DAMES NET'!$B$6:$J$78,9,FALSE)="","",(VLOOKUP($B51,'DAMES NET'!$B$6:$J$78,9,FALSE)))</f>
        <v/>
      </c>
      <c r="V51" s="59" t="str">
        <f>IF(U51="","",SUM(T51:U51))</f>
        <v/>
      </c>
      <c r="W51" s="7" t="str">
        <f>IF(VLOOKUP($B51,'DAMES BRUT'!$B$6:$K$78,10,FALSE)="","",(VLOOKUP($B51,'DAMES BRUT'!$B$6:$K$78,10,FALSE)))</f>
        <v/>
      </c>
      <c r="X51" s="7" t="str">
        <f>IF(VLOOKUP($B51,'DAMES NET'!$B$6:$K$78,10,FALSE)="","",(VLOOKUP($B51,'DAMES NET'!$B$6:$K$78,10,FALSE)))</f>
        <v/>
      </c>
      <c r="Y51" s="59" t="str">
        <f>IF(X51="","",SUM(W51:X51))</f>
        <v/>
      </c>
      <c r="Z51" s="7" t="str">
        <f>IF(VLOOKUP($B51,'DAMES BRUT'!$B$6:$L$78,11,FALSE)="","",(VLOOKUP($B51,'DAMES BRUT'!$B$6:$L$78,11,FALSE)))</f>
        <v/>
      </c>
      <c r="AA51" s="7" t="str">
        <f>IF(VLOOKUP($B51,'DAMES NET'!$B$6:$L$78,11,FALSE)="","",(VLOOKUP($B51,'DAMES NET'!$B$6:$L$78,11,FALSE)))</f>
        <v/>
      </c>
      <c r="AB51" s="59" t="str">
        <f>IF(AA51="","",SUM(Z51:AA51))</f>
        <v/>
      </c>
      <c r="AC51" s="7">
        <f>IF(VLOOKUP($B51,'DAMES BRUT'!$B$6:$M$78,12,FALSE)="","",(VLOOKUP($B51,'DAMES BRUT'!$B$6:$M$78,12,FALSE)))</f>
        <v>17</v>
      </c>
      <c r="AD51" s="7">
        <f>IF(VLOOKUP($B51,'DAMES NET'!$B$6:$M$78,12,FALSE)="","",(VLOOKUP($B51,'DAMES NET'!$B$6:$M$78,12,FALSE)))</f>
        <v>39</v>
      </c>
      <c r="AE51" s="59">
        <f>IF(AD51="","",SUM(AC51:AD51))</f>
        <v>56</v>
      </c>
      <c r="AF51" s="7" t="str">
        <f>IF(VLOOKUP($B51,'DAMES BRUT'!$B$6:$N$78,13,FALSE)="","",(VLOOKUP($B51,'DAMES BRUT'!$B$6:$N$73,13,FALSE)))</f>
        <v/>
      </c>
      <c r="AG51" s="7" t="str">
        <f>IF(VLOOKUP($B51,'DAMES NET'!$B$6:$N$78,13,FALSE)="","",(VLOOKUP($B51,'DAMES NET'!$B$6:$N$78,13,FALSE)))</f>
        <v/>
      </c>
      <c r="AH51" s="59" t="str">
        <f>IF(AG51="","",SUM(AF51:AG51))</f>
        <v/>
      </c>
      <c r="AI51" s="59">
        <f>SUM(G51,J51,M51,P51,S51,V51,Y51,AB51,AE51,AH51)</f>
        <v>56</v>
      </c>
      <c r="AJ51" s="20">
        <f>+COUNT(G51,J51,M51,P51,S51,V51,Y51,AB51,AE51,AH51)</f>
        <v>1</v>
      </c>
      <c r="AK51" s="20">
        <f>IF(AJ51&lt;6,0,+SMALL(($G51,$J51,$M51,$P51,$S51,$V51,$Y51,$AB51,$AE51,$AH51),1))</f>
        <v>0</v>
      </c>
      <c r="AL51" s="20">
        <f>IF(AJ51&lt;7,0,+SMALL(($G51,$J51,$M51,$P51,$S51,$V51,$Y51,$AB51,$AE51,$AH51),2))</f>
        <v>0</v>
      </c>
      <c r="AM51" s="20">
        <f>IF(AJ51&lt;8,0,+SMALL(($G51,$J51,$M51,$P51,$S51,$V51,$Y51,$AB51,$AE51,$AH51),3))</f>
        <v>0</v>
      </c>
      <c r="AN51" s="20">
        <f>IF(AJ51&lt;9,0,+SMALL(($G51,$J51,$M51,$P51,$S51,$V51,$Y51,$AB51,$AE51,$AH51),4))</f>
        <v>0</v>
      </c>
      <c r="AO51" s="20">
        <f>AI51-AK51-AL51-AM51-AN51</f>
        <v>56</v>
      </c>
      <c r="AP51" s="7">
        <f>RANK(AO51,$AO$6:$AO$78,0)</f>
        <v>46</v>
      </c>
    </row>
    <row r="52" spans="2:42" s="11" customFormat="1">
      <c r="B52" s="48" t="s">
        <v>27</v>
      </c>
      <c r="C52" s="36"/>
      <c r="D52" s="46" t="s">
        <v>22</v>
      </c>
      <c r="E52" s="7" t="str">
        <f>IF(VLOOKUP($B52,'DAMES BRUT'!$B$6:$E$78,4,FALSE)="","",(VLOOKUP($B52,'DAMES BRUT'!$B$6:$E$78,4,FALSE)))</f>
        <v/>
      </c>
      <c r="F52" s="7" t="str">
        <f>IF(VLOOKUP($B52,'DAMES NET'!$B$6:E$78,4,FALSE)="","",(VLOOKUP($B52,'DAMES NET'!$B$6:$E$78,4,FALSE)))</f>
        <v/>
      </c>
      <c r="G52" s="59" t="str">
        <f>IF(F52="","",SUM(E52:F52))</f>
        <v/>
      </c>
      <c r="H52" s="7" t="str">
        <f>IF(VLOOKUP($B52,'DAMES BRUT'!$B$6:$F$78,5,FALSE)="","",(VLOOKUP($B52,'DAMES BRUT'!$B$6:$F$78,5,FALSE)))</f>
        <v/>
      </c>
      <c r="I52" s="7" t="str">
        <f>IF(VLOOKUP($B52,'DAMES NET'!$B$6:$F$78,5,FALSE)="","",(VLOOKUP($B52,'DAMES NET'!$B$6:$F$78,5,FALSE)))</f>
        <v/>
      </c>
      <c r="J52" s="59" t="str">
        <f>IF(I52="","",SUM(H52:I52))</f>
        <v/>
      </c>
      <c r="K52" s="7" t="str">
        <f>IF(VLOOKUP($B52,'DAMES BRUT'!$B$6:$G$78,6,FALSE)="","",(VLOOKUP($B52,'DAMES BRUT'!$B$6:$G$78,6,FALSE)))</f>
        <v/>
      </c>
      <c r="L52" s="7" t="str">
        <f>IF(VLOOKUP($B52,'DAMES NET'!$B$6:$G$78,6,FALSE)="","",(VLOOKUP($B52,'DAMES NET'!$B$6:$G$78,6,FALSE)))</f>
        <v/>
      </c>
      <c r="M52" s="59" t="str">
        <f>IF(L52="","",SUM(K52:L52))</f>
        <v/>
      </c>
      <c r="N52" s="7" t="str">
        <f>IF(VLOOKUP($B52,'DAMES BRUT'!$B$6:$H$78,7,FALSE)="","",(VLOOKUP($B52,'DAMES BRUT'!$B$6:$H$78,7,FALSE)))</f>
        <v/>
      </c>
      <c r="O52" s="7" t="str">
        <f>IF(VLOOKUP($B52,'DAMES NET'!$B$6:$H$78,7,FALSE)="","",(VLOOKUP($B52,'DAMES NET'!$B$6:$H$78,7,FALSE)))</f>
        <v/>
      </c>
      <c r="P52" s="59" t="str">
        <f>IF(O52="","",SUM(N52:O52))</f>
        <v/>
      </c>
      <c r="Q52" s="7">
        <f>IF(VLOOKUP($B52,'DAMES BRUT'!$B$6:$I$78,8,FALSE)="","",(VLOOKUP($B52,'DAMES BRUT'!$B$6:$I$78,8,FALSE)))</f>
        <v>17</v>
      </c>
      <c r="R52" s="7">
        <f>IF(VLOOKUP($B52,'DAMES NET'!$B$6:$I$78,8,FALSE)="","",(VLOOKUP($B52,'DAMES NET'!$B$6:$I$78,8,FALSE)))</f>
        <v>38</v>
      </c>
      <c r="S52" s="59">
        <f>IF(R52="","",SUM(Q52:R52))</f>
        <v>55</v>
      </c>
      <c r="T52" s="7" t="str">
        <f>IF(VLOOKUP($B52,'DAMES BRUT'!$B$6:$J$78,9,FALSE)="","",(VLOOKUP($B52,'DAMES BRUT'!$B$6:$J$78,9,FALSE)))</f>
        <v/>
      </c>
      <c r="U52" s="7" t="str">
        <f>IF(VLOOKUP($B52,'DAMES NET'!$B$6:$J$78,9,FALSE)="","",(VLOOKUP($B52,'DAMES NET'!$B$6:$J$78,9,FALSE)))</f>
        <v/>
      </c>
      <c r="V52" s="59" t="str">
        <f>IF(U52="","",SUM(T52:U52))</f>
        <v/>
      </c>
      <c r="W52" s="7" t="str">
        <f>IF(VLOOKUP($B52,'DAMES BRUT'!$B$6:$K$78,10,FALSE)="","",(VLOOKUP($B52,'DAMES BRUT'!$B$6:$K$78,10,FALSE)))</f>
        <v/>
      </c>
      <c r="X52" s="7" t="str">
        <f>IF(VLOOKUP($B52,'DAMES NET'!$B$6:$K$78,10,FALSE)="","",(VLOOKUP($B52,'DAMES NET'!$B$6:$K$78,10,FALSE)))</f>
        <v/>
      </c>
      <c r="Y52" s="59" t="str">
        <f>IF(X52="","",SUM(W52:X52))</f>
        <v/>
      </c>
      <c r="Z52" s="7" t="str">
        <f>IF(VLOOKUP($B52,'DAMES BRUT'!$B$6:$L$78,11,FALSE)="","",(VLOOKUP($B52,'DAMES BRUT'!$B$6:$L$78,11,FALSE)))</f>
        <v/>
      </c>
      <c r="AA52" s="7" t="str">
        <f>IF(VLOOKUP($B52,'DAMES NET'!$B$6:$L$78,11,FALSE)="","",(VLOOKUP($B52,'DAMES NET'!$B$6:$L$78,11,FALSE)))</f>
        <v/>
      </c>
      <c r="AB52" s="59" t="str">
        <f>IF(AA52="","",SUM(Z52:AA52))</f>
        <v/>
      </c>
      <c r="AC52" s="7" t="str">
        <f>IF(VLOOKUP($B52,'DAMES BRUT'!$B$6:$M$78,12,FALSE)="","",(VLOOKUP($B52,'DAMES BRUT'!$B$6:$M$78,12,FALSE)))</f>
        <v/>
      </c>
      <c r="AD52" s="7" t="str">
        <f>IF(VLOOKUP($B52,'DAMES NET'!$B$6:$M$78,12,FALSE)="","",(VLOOKUP($B52,'DAMES NET'!$B$6:$M$78,12,FALSE)))</f>
        <v/>
      </c>
      <c r="AE52" s="59" t="str">
        <f>IF(AD52="","",SUM(AC52:AD52))</f>
        <v/>
      </c>
      <c r="AF52" s="7" t="str">
        <f>IF(VLOOKUP($B52,'DAMES BRUT'!$B$6:$N$78,13,FALSE)="","",(VLOOKUP($B52,'DAMES BRUT'!$B$6:$N$73,13,FALSE)))</f>
        <v/>
      </c>
      <c r="AG52" s="7" t="str">
        <f>IF(VLOOKUP($B52,'DAMES NET'!$B$6:$N$78,13,FALSE)="","",(VLOOKUP($B52,'DAMES NET'!$B$6:$N$78,13,FALSE)))</f>
        <v/>
      </c>
      <c r="AH52" s="59" t="str">
        <f>IF(AG52="","",SUM(AF52:AG52))</f>
        <v/>
      </c>
      <c r="AI52" s="59">
        <f>SUM(G52,J52,M52,P52,S52,V52,Y52,AB52,AE52,AH52)</f>
        <v>55</v>
      </c>
      <c r="AJ52" s="20">
        <f>+COUNT(G52,J52,M52,P52,S52,V52,Y52,AB52,AE52,AH52)</f>
        <v>1</v>
      </c>
      <c r="AK52" s="20">
        <f>IF(AJ52&lt;6,0,+SMALL(($G52,$J52,$M52,$P52,$S52,$V52,$Y52,$AB52,$AE52,$AH52),1))</f>
        <v>0</v>
      </c>
      <c r="AL52" s="20">
        <f>IF(AJ52&lt;7,0,+SMALL(($G52,$J52,$M52,$P52,$S52,$V52,$Y52,$AB52,$AE52,$AH52),2))</f>
        <v>0</v>
      </c>
      <c r="AM52" s="20">
        <f>IF(AJ52&lt;8,0,+SMALL(($G52,$J52,$M52,$P52,$S52,$V52,$Y52,$AB52,$AE52,$AH52),3))</f>
        <v>0</v>
      </c>
      <c r="AN52" s="20">
        <f>IF(AJ52&lt;9,0,+SMALL(($G52,$J52,$M52,$P52,$S52,$V52,$Y52,$AB52,$AE52,$AH52),4))</f>
        <v>0</v>
      </c>
      <c r="AO52" s="20">
        <f>AI52-AK52-AL52-AM52-AN52</f>
        <v>55</v>
      </c>
      <c r="AP52" s="7">
        <f>RANK(AO52,$AO$6:$AO$78,0)</f>
        <v>47</v>
      </c>
    </row>
    <row r="53" spans="2:42" s="11" customFormat="1">
      <c r="B53" s="48" t="s">
        <v>193</v>
      </c>
      <c r="C53" s="36"/>
      <c r="D53" s="46" t="s">
        <v>22</v>
      </c>
      <c r="E53" s="7">
        <f>IF(VLOOKUP($B53,'DAMES BRUT'!$B$6:$E$78,4,FALSE)="","",(VLOOKUP($B53,'DAMES BRUT'!$B$6:$E$78,4,FALSE)))</f>
        <v>3</v>
      </c>
      <c r="F53" s="7">
        <f>IF(VLOOKUP($B53,'DAMES NET'!$B$6:E$78,4,FALSE)="","",(VLOOKUP($B53,'DAMES NET'!$B$6:$E$78,4,FALSE)))</f>
        <v>25</v>
      </c>
      <c r="G53" s="59">
        <f>IF(F53="","",SUM(E53:F53))</f>
        <v>28</v>
      </c>
      <c r="H53" s="7">
        <f>IF(VLOOKUP($B53,'DAMES BRUT'!$B$6:$F$78,5,FALSE)="","",(VLOOKUP($B53,'DAMES BRUT'!$B$6:$F$78,5,FALSE)))</f>
        <v>4</v>
      </c>
      <c r="I53" s="7">
        <f>IF(VLOOKUP($B53,'DAMES NET'!$B$6:$F$78,5,FALSE)="","",(VLOOKUP($B53,'DAMES NET'!$B$6:$F$78,5,FALSE)))</f>
        <v>23</v>
      </c>
      <c r="J53" s="59">
        <f>IF(I53="","",SUM(H53:I53))</f>
        <v>27</v>
      </c>
      <c r="K53" s="7" t="str">
        <f>IF(VLOOKUP($B53,'DAMES BRUT'!$B$6:$G$78,6,FALSE)="","",(VLOOKUP($B53,'DAMES BRUT'!$B$6:$G$78,6,FALSE)))</f>
        <v/>
      </c>
      <c r="L53" s="7" t="str">
        <f>IF(VLOOKUP($B53,'DAMES NET'!$B$6:$G$78,6,FALSE)="","",(VLOOKUP($B53,'DAMES NET'!$B$6:$G$78,6,FALSE)))</f>
        <v/>
      </c>
      <c r="M53" s="59" t="str">
        <f>IF(L53="","",SUM(K53:L53))</f>
        <v/>
      </c>
      <c r="N53" s="7" t="str">
        <f>IF(VLOOKUP($B53,'DAMES BRUT'!$B$6:$H$78,7,FALSE)="","",(VLOOKUP($B53,'DAMES BRUT'!$B$6:$H$78,7,FALSE)))</f>
        <v/>
      </c>
      <c r="O53" s="7" t="str">
        <f>IF(VLOOKUP($B53,'DAMES NET'!$B$6:$H$78,7,FALSE)="","",(VLOOKUP($B53,'DAMES NET'!$B$6:$H$78,7,FALSE)))</f>
        <v/>
      </c>
      <c r="P53" s="59" t="str">
        <f>IF(O53="","",SUM(N53:O53))</f>
        <v/>
      </c>
      <c r="Q53" s="7" t="str">
        <f>IF(VLOOKUP($B53,'DAMES BRUT'!$B$6:$I$78,8,FALSE)="","",(VLOOKUP($B53,'DAMES BRUT'!$B$6:$I$78,8,FALSE)))</f>
        <v/>
      </c>
      <c r="R53" s="7" t="str">
        <f>IF(VLOOKUP($B53,'DAMES NET'!$B$6:$I$78,8,FALSE)="","",(VLOOKUP($B53,'DAMES NET'!$B$6:$I$78,8,FALSE)))</f>
        <v/>
      </c>
      <c r="S53" s="59" t="str">
        <f>IF(R53="","",SUM(Q53:R53))</f>
        <v/>
      </c>
      <c r="T53" s="7" t="str">
        <f>IF(VLOOKUP($B53,'DAMES BRUT'!$B$6:$J$78,9,FALSE)="","",(VLOOKUP($B53,'DAMES BRUT'!$B$6:$J$78,9,FALSE)))</f>
        <v/>
      </c>
      <c r="U53" s="7" t="str">
        <f>IF(VLOOKUP($B53,'DAMES NET'!$B$6:$J$78,9,FALSE)="","",(VLOOKUP($B53,'DAMES NET'!$B$6:$J$78,9,FALSE)))</f>
        <v/>
      </c>
      <c r="V53" s="59" t="str">
        <f>IF(U53="","",SUM(T53:U53))</f>
        <v/>
      </c>
      <c r="W53" s="7" t="str">
        <f>IF(VLOOKUP($B53,'DAMES BRUT'!$B$6:$K$78,10,FALSE)="","",(VLOOKUP($B53,'DAMES BRUT'!$B$6:$K$78,10,FALSE)))</f>
        <v/>
      </c>
      <c r="X53" s="7" t="str">
        <f>IF(VLOOKUP($B53,'DAMES NET'!$B$6:$K$78,10,FALSE)="","",(VLOOKUP($B53,'DAMES NET'!$B$6:$K$78,10,FALSE)))</f>
        <v/>
      </c>
      <c r="Y53" s="59" t="str">
        <f>IF(X53="","",SUM(W53:X53))</f>
        <v/>
      </c>
      <c r="Z53" s="7" t="str">
        <f>IF(VLOOKUP($B53,'DAMES BRUT'!$B$6:$L$78,11,FALSE)="","",(VLOOKUP($B53,'DAMES BRUT'!$B$6:$L$78,11,FALSE)))</f>
        <v/>
      </c>
      <c r="AA53" s="7" t="str">
        <f>IF(VLOOKUP($B53,'DAMES NET'!$B$6:$L$78,11,FALSE)="","",(VLOOKUP($B53,'DAMES NET'!$B$6:$L$78,11,FALSE)))</f>
        <v/>
      </c>
      <c r="AB53" s="59" t="str">
        <f>IF(AA53="","",SUM(Z53:AA53))</f>
        <v/>
      </c>
      <c r="AC53" s="7" t="str">
        <f>IF(VLOOKUP($B53,'DAMES BRUT'!$B$6:$M$78,12,FALSE)="","",(VLOOKUP($B53,'DAMES BRUT'!$B$6:$M$78,12,FALSE)))</f>
        <v/>
      </c>
      <c r="AD53" s="7" t="str">
        <f>IF(VLOOKUP($B53,'DAMES NET'!$B$6:$M$78,12,FALSE)="","",(VLOOKUP($B53,'DAMES NET'!$B$6:$M$78,12,FALSE)))</f>
        <v/>
      </c>
      <c r="AE53" s="59" t="str">
        <f>IF(AD53="","",SUM(AC53:AD53))</f>
        <v/>
      </c>
      <c r="AF53" s="7" t="str">
        <f>IF(VLOOKUP($B53,'DAMES BRUT'!$B$6:$N$78,13,FALSE)="","",(VLOOKUP($B53,'DAMES BRUT'!$B$6:$N$73,13,FALSE)))</f>
        <v/>
      </c>
      <c r="AG53" s="7" t="str">
        <f>IF(VLOOKUP($B53,'DAMES NET'!$B$6:$N$78,13,FALSE)="","",(VLOOKUP($B53,'DAMES NET'!$B$6:$N$78,13,FALSE)))</f>
        <v/>
      </c>
      <c r="AH53" s="59" t="str">
        <f>IF(AG53="","",SUM(AF53:AG53))</f>
        <v/>
      </c>
      <c r="AI53" s="59">
        <f>SUM(G53,J53,M53,P53,S53,V53,Y53,AB53,AE53,AH53)</f>
        <v>55</v>
      </c>
      <c r="AJ53" s="20">
        <f>+COUNT(G53,J53,M53,P53,S53,V53,Y53,AB53,AE53,AH53)</f>
        <v>2</v>
      </c>
      <c r="AK53" s="20">
        <f>IF(AJ53&lt;6,0,+SMALL(($G53,$J53,$M53,$P53,$S53,$V53,$Y53,$AB53,$AE53,$AH53),1))</f>
        <v>0</v>
      </c>
      <c r="AL53" s="20">
        <f>IF(AJ53&lt;7,0,+SMALL(($G53,$J53,$M53,$P53,$S53,$V53,$Y53,$AB53,$AE53,$AH53),2))</f>
        <v>0</v>
      </c>
      <c r="AM53" s="20">
        <f>IF(AJ53&lt;8,0,+SMALL(($G53,$J53,$M53,$P53,$S53,$V53,$Y53,$AB53,$AE53,$AH53),3))</f>
        <v>0</v>
      </c>
      <c r="AN53" s="20">
        <f>IF(AJ53&lt;9,0,+SMALL(($G53,$J53,$M53,$P53,$S53,$V53,$Y53,$AB53,$AE53,$AH53),4))</f>
        <v>0</v>
      </c>
      <c r="AO53" s="20">
        <f>AI53-AK53-AL53-AM53-AN53</f>
        <v>55</v>
      </c>
      <c r="AP53" s="7">
        <f>RANK(AO53,$AO$6:$AO$78,0)</f>
        <v>47</v>
      </c>
    </row>
    <row r="54" spans="2:42" s="11" customFormat="1">
      <c r="B54" s="48" t="s">
        <v>329</v>
      </c>
      <c r="C54" s="36"/>
      <c r="D54" s="75" t="s">
        <v>109</v>
      </c>
      <c r="E54" s="7" t="str">
        <f>IF(VLOOKUP($B54,'DAMES BRUT'!$B$6:$E$78,4,FALSE)="","",(VLOOKUP($B54,'DAMES BRUT'!$B$6:$E$78,4,FALSE)))</f>
        <v/>
      </c>
      <c r="F54" s="7" t="str">
        <f>IF(VLOOKUP($B54,'DAMES NET'!$B$6:E$78,4,FALSE)="","",(VLOOKUP($B54,'DAMES NET'!$B$6:$E$78,4,FALSE)))</f>
        <v/>
      </c>
      <c r="G54" s="59" t="str">
        <f>IF(F54="","",SUM(E54:F54))</f>
        <v/>
      </c>
      <c r="H54" s="7" t="str">
        <f>IF(VLOOKUP($B54,'DAMES BRUT'!$B$6:$F$78,5,FALSE)="","",(VLOOKUP($B54,'DAMES BRUT'!$B$6:$F$78,5,FALSE)))</f>
        <v/>
      </c>
      <c r="I54" s="7" t="str">
        <f>IF(VLOOKUP($B54,'DAMES NET'!$B$6:$F$78,5,FALSE)="","",(VLOOKUP($B54,'DAMES NET'!$B$6:$F$78,5,FALSE)))</f>
        <v/>
      </c>
      <c r="J54" s="59" t="str">
        <f>IF(I54="","",SUM(H54:I54))</f>
        <v/>
      </c>
      <c r="K54" s="7" t="str">
        <f>IF(VLOOKUP($B54,'DAMES BRUT'!$B$6:$G$78,6,FALSE)="","",(VLOOKUP($B54,'DAMES BRUT'!$B$6:$G$78,6,FALSE)))</f>
        <v/>
      </c>
      <c r="L54" s="7" t="str">
        <f>IF(VLOOKUP($B54,'DAMES NET'!$B$6:$G$78,6,FALSE)="","",(VLOOKUP($B54,'DAMES NET'!$B$6:$G$78,6,FALSE)))</f>
        <v/>
      </c>
      <c r="M54" s="59" t="str">
        <f>IF(L54="","",SUM(K54:L54))</f>
        <v/>
      </c>
      <c r="N54" s="7" t="str">
        <f>IF(VLOOKUP($B54,'DAMES BRUT'!$B$6:$H$78,7,FALSE)="","",(VLOOKUP($B54,'DAMES BRUT'!$B$6:$H$78,7,FALSE)))</f>
        <v/>
      </c>
      <c r="O54" s="7" t="str">
        <f>IF(VLOOKUP($B54,'DAMES NET'!$B$6:$H$78,7,FALSE)="","",(VLOOKUP($B54,'DAMES NET'!$B$6:$H$78,7,FALSE)))</f>
        <v/>
      </c>
      <c r="P54" s="59" t="str">
        <f>IF(O54="","",SUM(N54:O54))</f>
        <v/>
      </c>
      <c r="Q54" s="7">
        <f>IF(VLOOKUP($B54,'DAMES BRUT'!$B$6:$I$78,8,FALSE)="","",(VLOOKUP($B54,'DAMES BRUT'!$B$6:$I$78,8,FALSE)))</f>
        <v>19</v>
      </c>
      <c r="R54" s="7">
        <f>IF(VLOOKUP($B54,'DAMES NET'!$B$6:$I$78,8,FALSE)="","",(VLOOKUP($B54,'DAMES NET'!$B$6:$I$78,8,FALSE)))</f>
        <v>35</v>
      </c>
      <c r="S54" s="59">
        <f>IF(R54="","",SUM(Q54:R54))</f>
        <v>54</v>
      </c>
      <c r="T54" s="7" t="str">
        <f>IF(VLOOKUP($B54,'DAMES BRUT'!$B$6:$J$78,9,FALSE)="","",(VLOOKUP($B54,'DAMES BRUT'!$B$6:$J$78,9,FALSE)))</f>
        <v/>
      </c>
      <c r="U54" s="7" t="str">
        <f>IF(VLOOKUP($B54,'DAMES NET'!$B$6:$J$78,9,FALSE)="","",(VLOOKUP($B54,'DAMES NET'!$B$6:$J$78,9,FALSE)))</f>
        <v/>
      </c>
      <c r="V54" s="59" t="str">
        <f>IF(U54="","",SUM(T54:U54))</f>
        <v/>
      </c>
      <c r="W54" s="7" t="str">
        <f>IF(VLOOKUP($B54,'DAMES BRUT'!$B$6:$K$78,10,FALSE)="","",(VLOOKUP($B54,'DAMES BRUT'!$B$6:$K$78,10,FALSE)))</f>
        <v/>
      </c>
      <c r="X54" s="7" t="str">
        <f>IF(VLOOKUP($B54,'DAMES NET'!$B$6:$K$78,10,FALSE)="","",(VLOOKUP($B54,'DAMES NET'!$B$6:$K$78,10,FALSE)))</f>
        <v/>
      </c>
      <c r="Y54" s="59" t="str">
        <f>IF(X54="","",SUM(W54:X54))</f>
        <v/>
      </c>
      <c r="Z54" s="7" t="str">
        <f>IF(VLOOKUP($B54,'DAMES BRUT'!$B$6:$L$78,11,FALSE)="","",(VLOOKUP($B54,'DAMES BRUT'!$B$6:$L$78,11,FALSE)))</f>
        <v/>
      </c>
      <c r="AA54" s="7" t="str">
        <f>IF(VLOOKUP($B54,'DAMES NET'!$B$6:$L$78,11,FALSE)="","",(VLOOKUP($B54,'DAMES NET'!$B$6:$L$78,11,FALSE)))</f>
        <v/>
      </c>
      <c r="AB54" s="59" t="str">
        <f>IF(AA54="","",SUM(Z54:AA54))</f>
        <v/>
      </c>
      <c r="AC54" s="7" t="str">
        <f>IF(VLOOKUP($B54,'DAMES BRUT'!$B$6:$M$78,12,FALSE)="","",(VLOOKUP($B54,'DAMES BRUT'!$B$6:$M$78,12,FALSE)))</f>
        <v/>
      </c>
      <c r="AD54" s="7" t="str">
        <f>IF(VLOOKUP($B54,'DAMES NET'!$B$6:$M$78,12,FALSE)="","",(VLOOKUP($B54,'DAMES NET'!$B$6:$M$78,12,FALSE)))</f>
        <v/>
      </c>
      <c r="AE54" s="59" t="str">
        <f>IF(AD54="","",SUM(AC54:AD54))</f>
        <v/>
      </c>
      <c r="AF54" s="7" t="str">
        <f>IF(VLOOKUP($B54,'DAMES BRUT'!$B$6:$N$78,13,FALSE)="","",(VLOOKUP($B54,'DAMES BRUT'!$B$6:$N$73,13,FALSE)))</f>
        <v/>
      </c>
      <c r="AG54" s="7" t="str">
        <f>IF(VLOOKUP($B54,'DAMES NET'!$B$6:$N$78,13,FALSE)="","",(VLOOKUP($B54,'DAMES NET'!$B$6:$N$78,13,FALSE)))</f>
        <v/>
      </c>
      <c r="AH54" s="59" t="str">
        <f>IF(AG54="","",SUM(AF54:AG54))</f>
        <v/>
      </c>
      <c r="AI54" s="59">
        <f>SUM(G54,J54,M54,P54,S54,V54,Y54,AB54,AE54,AH54)</f>
        <v>54</v>
      </c>
      <c r="AJ54" s="20">
        <f>+COUNT(G54,J54,M54,P54,S54,V54,Y54,AB54,AE54,AH54)</f>
        <v>1</v>
      </c>
      <c r="AK54" s="20">
        <f>IF(AJ54&lt;6,0,+SMALL(($G54,$J54,$M54,$P54,$S54,$V54,$Y54,$AB54,$AE54,$AH54),1))</f>
        <v>0</v>
      </c>
      <c r="AL54" s="20">
        <f>IF(AJ54&lt;7,0,+SMALL(($G54,$J54,$M54,$P54,$S54,$V54,$Y54,$AB54,$AE54,$AH54),2))</f>
        <v>0</v>
      </c>
      <c r="AM54" s="20">
        <f>IF(AJ54&lt;8,0,+SMALL(($G54,$J54,$M54,$P54,$S54,$V54,$Y54,$AB54,$AE54,$AH54),3))</f>
        <v>0</v>
      </c>
      <c r="AN54" s="20">
        <f>IF(AJ54&lt;9,0,+SMALL(($G54,$J54,$M54,$P54,$S54,$V54,$Y54,$AB54,$AE54,$AH54),4))</f>
        <v>0</v>
      </c>
      <c r="AO54" s="20">
        <f>AI54-AK54-AL54-AM54-AN54</f>
        <v>54</v>
      </c>
      <c r="AP54" s="7">
        <f>RANK(AO54,$AO$6:$AO$78,0)</f>
        <v>49</v>
      </c>
    </row>
    <row r="55" spans="2:42" s="11" customFormat="1">
      <c r="B55" s="48" t="s">
        <v>177</v>
      </c>
      <c r="C55" s="36"/>
      <c r="D55" s="78" t="s">
        <v>11</v>
      </c>
      <c r="E55" s="7" t="str">
        <f>IF(VLOOKUP($B55,'DAMES BRUT'!$B$6:$E$78,4,FALSE)="","",(VLOOKUP($B55,'DAMES BRUT'!$B$6:$E$78,4,FALSE)))</f>
        <v/>
      </c>
      <c r="F55" s="7" t="str">
        <f>IF(VLOOKUP($B55,'DAMES NET'!$B$6:E$78,4,FALSE)="","",(VLOOKUP($B55,'DAMES NET'!$B$6:$E$78,4,FALSE)))</f>
        <v/>
      </c>
      <c r="G55" s="59" t="str">
        <f>IF(F55="","",SUM(E55:F55))</f>
        <v/>
      </c>
      <c r="H55" s="7" t="str">
        <f>IF(VLOOKUP($B55,'DAMES BRUT'!$B$6:$F$78,5,FALSE)="","",(VLOOKUP($B55,'DAMES BRUT'!$B$6:$F$78,5,FALSE)))</f>
        <v/>
      </c>
      <c r="I55" s="7" t="str">
        <f>IF(VLOOKUP($B55,'DAMES NET'!$B$6:$F$78,5,FALSE)="","",(VLOOKUP($B55,'DAMES NET'!$B$6:$F$78,5,FALSE)))</f>
        <v/>
      </c>
      <c r="J55" s="59" t="str">
        <f>IF(I55="","",SUM(H55:I55))</f>
        <v/>
      </c>
      <c r="K55" s="7">
        <f>IF(VLOOKUP($B55,'DAMES BRUT'!$B$6:$G$78,6,FALSE)="","",(VLOOKUP($B55,'DAMES BRUT'!$B$6:$G$78,6,FALSE)))</f>
        <v>19</v>
      </c>
      <c r="L55" s="7">
        <f>IF(VLOOKUP($B55,'DAMES NET'!$B$6:$G$78,6,FALSE)="","",(VLOOKUP($B55,'DAMES NET'!$B$6:$G$78,6,FALSE)))</f>
        <v>35</v>
      </c>
      <c r="M55" s="59">
        <f>IF(L55="","",SUM(K55:L55))</f>
        <v>54</v>
      </c>
      <c r="N55" s="7" t="str">
        <f>IF(VLOOKUP($B55,'DAMES BRUT'!$B$6:$H$78,7,FALSE)="","",(VLOOKUP($B55,'DAMES BRUT'!$B$6:$H$78,7,FALSE)))</f>
        <v/>
      </c>
      <c r="O55" s="7" t="str">
        <f>IF(VLOOKUP($B55,'DAMES NET'!$B$6:$H$78,7,FALSE)="","",(VLOOKUP($B55,'DAMES NET'!$B$6:$H$78,7,FALSE)))</f>
        <v/>
      </c>
      <c r="P55" s="59" t="str">
        <f>IF(O55="","",SUM(N55:O55))</f>
        <v/>
      </c>
      <c r="Q55" s="7" t="str">
        <f>IF(VLOOKUP($B55,'DAMES BRUT'!$B$6:$I$78,8,FALSE)="","",(VLOOKUP($B55,'DAMES BRUT'!$B$6:$I$78,8,FALSE)))</f>
        <v/>
      </c>
      <c r="R55" s="7" t="str">
        <f>IF(VLOOKUP($B55,'DAMES NET'!$B$6:$I$78,8,FALSE)="","",(VLOOKUP($B55,'DAMES NET'!$B$6:$I$78,8,FALSE)))</f>
        <v/>
      </c>
      <c r="S55" s="59" t="str">
        <f>IF(R55="","",SUM(Q55:R55))</f>
        <v/>
      </c>
      <c r="T55" s="7" t="str">
        <f>IF(VLOOKUP($B55,'DAMES BRUT'!$B$6:$J$78,9,FALSE)="","",(VLOOKUP($B55,'DAMES BRUT'!$B$6:$J$78,9,FALSE)))</f>
        <v/>
      </c>
      <c r="U55" s="7" t="str">
        <f>IF(VLOOKUP($B55,'DAMES NET'!$B$6:$J$78,9,FALSE)="","",(VLOOKUP($B55,'DAMES NET'!$B$6:$J$78,9,FALSE)))</f>
        <v/>
      </c>
      <c r="V55" s="59" t="str">
        <f>IF(U55="","",SUM(T55:U55))</f>
        <v/>
      </c>
      <c r="W55" s="7" t="str">
        <f>IF(VLOOKUP($B55,'DAMES BRUT'!$B$6:$K$78,10,FALSE)="","",(VLOOKUP($B55,'DAMES BRUT'!$B$6:$K$78,10,FALSE)))</f>
        <v/>
      </c>
      <c r="X55" s="7" t="str">
        <f>IF(VLOOKUP($B55,'DAMES NET'!$B$6:$K$78,10,FALSE)="","",(VLOOKUP($B55,'DAMES NET'!$B$6:$K$78,10,FALSE)))</f>
        <v/>
      </c>
      <c r="Y55" s="59" t="str">
        <f>IF(X55="","",SUM(W55:X55))</f>
        <v/>
      </c>
      <c r="Z55" s="7" t="str">
        <f>IF(VLOOKUP($B55,'DAMES BRUT'!$B$6:$L$78,11,FALSE)="","",(VLOOKUP($B55,'DAMES BRUT'!$B$6:$L$78,11,FALSE)))</f>
        <v/>
      </c>
      <c r="AA55" s="7" t="str">
        <f>IF(VLOOKUP($B55,'DAMES NET'!$B$6:$L$78,11,FALSE)="","",(VLOOKUP($B55,'DAMES NET'!$B$6:$L$78,11,FALSE)))</f>
        <v/>
      </c>
      <c r="AB55" s="59" t="str">
        <f>IF(AA55="","",SUM(Z55:AA55))</f>
        <v/>
      </c>
      <c r="AC55" s="7" t="str">
        <f>IF(VLOOKUP($B55,'DAMES BRUT'!$B$6:$M$78,12,FALSE)="","",(VLOOKUP($B55,'DAMES BRUT'!$B$6:$M$78,12,FALSE)))</f>
        <v/>
      </c>
      <c r="AD55" s="7" t="str">
        <f>IF(VLOOKUP($B55,'DAMES NET'!$B$6:$M$78,12,FALSE)="","",(VLOOKUP($B55,'DAMES NET'!$B$6:$M$78,12,FALSE)))</f>
        <v/>
      </c>
      <c r="AE55" s="59" t="str">
        <f>IF(AD55="","",SUM(AC55:AD55))</f>
        <v/>
      </c>
      <c r="AF55" s="7" t="str">
        <f>IF(VLOOKUP($B55,'DAMES BRUT'!$B$6:$N$78,13,FALSE)="","",(VLOOKUP($B55,'DAMES BRUT'!$B$6:$N$73,13,FALSE)))</f>
        <v/>
      </c>
      <c r="AG55" s="7" t="str">
        <f>IF(VLOOKUP($B55,'DAMES NET'!$B$6:$N$78,13,FALSE)="","",(VLOOKUP($B55,'DAMES NET'!$B$6:$N$78,13,FALSE)))</f>
        <v/>
      </c>
      <c r="AH55" s="59" t="str">
        <f>IF(AG55="","",SUM(AF55:AG55))</f>
        <v/>
      </c>
      <c r="AI55" s="59">
        <f>SUM(G55,J55,M55,P55,S55,V55,Y55,AB55,AE55,AH55)</f>
        <v>54</v>
      </c>
      <c r="AJ55" s="20">
        <f>+COUNT(G55,J55,M55,P55,S55,V55,Y55,AB55,AE55,AH55)</f>
        <v>1</v>
      </c>
      <c r="AK55" s="20">
        <f>IF(AJ55&lt;6,0,+SMALL(($G55,$J55,$M55,$P55,$S55,$V55,$Y55,$AB55,$AE55,$AH55),1))</f>
        <v>0</v>
      </c>
      <c r="AL55" s="20">
        <f>IF(AJ55&lt;7,0,+SMALL(($G55,$J55,$M55,$P55,$S55,$V55,$Y55,$AB55,$AE55,$AH55),2))</f>
        <v>0</v>
      </c>
      <c r="AM55" s="20">
        <f>IF(AJ55&lt;8,0,+SMALL(($G55,$J55,$M55,$P55,$S55,$V55,$Y55,$AB55,$AE55,$AH55),3))</f>
        <v>0</v>
      </c>
      <c r="AN55" s="20">
        <f>IF(AJ55&lt;9,0,+SMALL(($G55,$J55,$M55,$P55,$S55,$V55,$Y55,$AB55,$AE55,$AH55),4))</f>
        <v>0</v>
      </c>
      <c r="AO55" s="20">
        <f>AI55-AK55-AL55-AM55-AN55</f>
        <v>54</v>
      </c>
      <c r="AP55" s="7">
        <f>RANK(AO55,$AO$6:$AO$78,0)</f>
        <v>49</v>
      </c>
    </row>
    <row r="56" spans="2:42" s="11" customFormat="1">
      <c r="B56" s="48" t="s">
        <v>146</v>
      </c>
      <c r="C56" s="36"/>
      <c r="D56" s="71" t="s">
        <v>107</v>
      </c>
      <c r="E56" s="7" t="str">
        <f>IF(VLOOKUP($B56,'DAMES BRUT'!$B$6:$E$78,4,FALSE)="","",(VLOOKUP($B56,'DAMES BRUT'!$B$6:$E$78,4,FALSE)))</f>
        <v/>
      </c>
      <c r="F56" s="7" t="str">
        <f>IF(VLOOKUP($B56,'DAMES NET'!$B$6:E$78,4,FALSE)="","",(VLOOKUP($B56,'DAMES NET'!$B$6:$E$78,4,FALSE)))</f>
        <v/>
      </c>
      <c r="G56" s="59" t="str">
        <f>IF(F56="","",SUM(E56:F56))</f>
        <v/>
      </c>
      <c r="H56" s="7">
        <f>IF(VLOOKUP($B56,'DAMES BRUT'!$B$6:$F$78,5,FALSE)="","",(VLOOKUP($B56,'DAMES BRUT'!$B$6:$F$78,5,FALSE)))</f>
        <v>0</v>
      </c>
      <c r="I56" s="7">
        <f>IF(VLOOKUP($B56,'DAMES NET'!$B$6:$F$78,5,FALSE)="","",(VLOOKUP($B56,'DAMES NET'!$B$6:$F$78,5,FALSE)))</f>
        <v>0</v>
      </c>
      <c r="J56" s="59">
        <f>IF(I56="","",SUM(H56:I56))</f>
        <v>0</v>
      </c>
      <c r="K56" s="7" t="str">
        <f>IF(VLOOKUP($B56,'DAMES BRUT'!$B$6:$G$78,6,FALSE)="","",(VLOOKUP($B56,'DAMES BRUT'!$B$6:$G$78,6,FALSE)))</f>
        <v/>
      </c>
      <c r="L56" s="7" t="str">
        <f>IF(VLOOKUP($B56,'DAMES NET'!$B$6:$G$78,6,FALSE)="","",(VLOOKUP($B56,'DAMES NET'!$B$6:$G$78,6,FALSE)))</f>
        <v/>
      </c>
      <c r="M56" s="59" t="str">
        <f>IF(L56="","",SUM(K56:L56))</f>
        <v/>
      </c>
      <c r="N56" s="7" t="str">
        <f>IF(VLOOKUP($B56,'DAMES BRUT'!$B$6:$H$78,7,FALSE)="","",(VLOOKUP($B56,'DAMES BRUT'!$B$6:$H$78,7,FALSE)))</f>
        <v/>
      </c>
      <c r="O56" s="7" t="str">
        <f>IF(VLOOKUP($B56,'DAMES NET'!$B$6:$H$78,7,FALSE)="","",(VLOOKUP($B56,'DAMES NET'!$B$6:$H$78,7,FALSE)))</f>
        <v/>
      </c>
      <c r="P56" s="59" t="str">
        <f>IF(O56="","",SUM(N56:O56))</f>
        <v/>
      </c>
      <c r="Q56" s="7" t="str">
        <f>IF(VLOOKUP($B56,'DAMES BRUT'!$B$6:$I$78,8,FALSE)="","",(VLOOKUP($B56,'DAMES BRUT'!$B$6:$I$78,8,FALSE)))</f>
        <v/>
      </c>
      <c r="R56" s="7" t="str">
        <f>IF(VLOOKUP($B56,'DAMES NET'!$B$6:$I$78,8,FALSE)="","",(VLOOKUP($B56,'DAMES NET'!$B$6:$I$78,8,FALSE)))</f>
        <v/>
      </c>
      <c r="S56" s="59" t="str">
        <f>IF(R56="","",SUM(Q56:R56))</f>
        <v/>
      </c>
      <c r="T56" s="7">
        <f>IF(VLOOKUP($B56,'DAMES BRUT'!$B$6:$J$78,9,FALSE)="","",(VLOOKUP($B56,'DAMES BRUT'!$B$6:$J$78,9,FALSE)))</f>
        <v>12</v>
      </c>
      <c r="U56" s="7">
        <f>IF(VLOOKUP($B56,'DAMES NET'!$B$6:$J$78,9,FALSE)="","",(VLOOKUP($B56,'DAMES NET'!$B$6:$J$78,9,FALSE)))</f>
        <v>40</v>
      </c>
      <c r="V56" s="59">
        <f>IF(U56="","",SUM(T56:U56))</f>
        <v>52</v>
      </c>
      <c r="W56" s="7" t="str">
        <f>IF(VLOOKUP($B56,'DAMES BRUT'!$B$6:$K$78,10,FALSE)="","",(VLOOKUP($B56,'DAMES BRUT'!$B$6:$K$78,10,FALSE)))</f>
        <v/>
      </c>
      <c r="X56" s="7" t="str">
        <f>IF(VLOOKUP($B56,'DAMES NET'!$B$6:$K$78,10,FALSE)="","",(VLOOKUP($B56,'DAMES NET'!$B$6:$K$78,10,FALSE)))</f>
        <v/>
      </c>
      <c r="Y56" s="59" t="str">
        <f>IF(X56="","",SUM(W56:X56))</f>
        <v/>
      </c>
      <c r="Z56" s="7" t="str">
        <f>IF(VLOOKUP($B56,'DAMES BRUT'!$B$6:$L$78,11,FALSE)="","",(VLOOKUP($B56,'DAMES BRUT'!$B$6:$L$78,11,FALSE)))</f>
        <v/>
      </c>
      <c r="AA56" s="7" t="str">
        <f>IF(VLOOKUP($B56,'DAMES NET'!$B$6:$L$78,11,FALSE)="","",(VLOOKUP($B56,'DAMES NET'!$B$6:$L$78,11,FALSE)))</f>
        <v/>
      </c>
      <c r="AB56" s="59" t="str">
        <f>IF(AA56="","",SUM(Z56:AA56))</f>
        <v/>
      </c>
      <c r="AC56" s="7" t="str">
        <f>IF(VLOOKUP($B56,'DAMES BRUT'!$B$6:$M$78,12,FALSE)="","",(VLOOKUP($B56,'DAMES BRUT'!$B$6:$M$78,12,FALSE)))</f>
        <v/>
      </c>
      <c r="AD56" s="7" t="str">
        <f>IF(VLOOKUP($B56,'DAMES NET'!$B$6:$M$78,12,FALSE)="","",(VLOOKUP($B56,'DAMES NET'!$B$6:$M$78,12,FALSE)))</f>
        <v/>
      </c>
      <c r="AE56" s="59" t="str">
        <f>IF(AD56="","",SUM(AC56:AD56))</f>
        <v/>
      </c>
      <c r="AF56" s="7" t="str">
        <f>IF(VLOOKUP($B56,'DAMES BRUT'!$B$6:$N$78,13,FALSE)="","",(VLOOKUP($B56,'DAMES BRUT'!$B$6:$N$73,13,FALSE)))</f>
        <v/>
      </c>
      <c r="AG56" s="7" t="str">
        <f>IF(VLOOKUP($B56,'DAMES NET'!$B$6:$N$78,13,FALSE)="","",(VLOOKUP($B56,'DAMES NET'!$B$6:$N$78,13,FALSE)))</f>
        <v/>
      </c>
      <c r="AH56" s="59" t="str">
        <f>IF(AG56="","",SUM(AF56:AG56))</f>
        <v/>
      </c>
      <c r="AI56" s="59">
        <f>SUM(G56,J56,M56,P56,S56,V56,Y56,AB56,AE56,AH56)</f>
        <v>52</v>
      </c>
      <c r="AJ56" s="20">
        <f>+COUNT(G56,J56,M56,P56,S56,V56,Y56,AB56,AE56,AH56)</f>
        <v>2</v>
      </c>
      <c r="AK56" s="20">
        <f>IF(AJ56&lt;6,0,+SMALL(($G56,$J56,$M56,$P56,$S56,$V56,$Y56,$AB56,$AE56,$AH56),1))</f>
        <v>0</v>
      </c>
      <c r="AL56" s="20">
        <f>IF(AJ56&lt;7,0,+SMALL(($G56,$J56,$M56,$P56,$S56,$V56,$Y56,$AB56,$AE56,$AH56),2))</f>
        <v>0</v>
      </c>
      <c r="AM56" s="20">
        <f>IF(AJ56&lt;8,0,+SMALL(($G56,$J56,$M56,$P56,$S56,$V56,$Y56,$AB56,$AE56,$AH56),3))</f>
        <v>0</v>
      </c>
      <c r="AN56" s="20">
        <f>IF(AJ56&lt;9,0,+SMALL(($G56,$J56,$M56,$P56,$S56,$V56,$Y56,$AB56,$AE56,$AH56),4))</f>
        <v>0</v>
      </c>
      <c r="AO56" s="20">
        <f>AI56-AK56-AL56-AM56-AN56</f>
        <v>52</v>
      </c>
      <c r="AP56" s="7">
        <f>RANK(AO56,$AO$6:$AO$78,0)</f>
        <v>51</v>
      </c>
    </row>
    <row r="57" spans="2:42" s="11" customFormat="1">
      <c r="B57" s="48" t="s">
        <v>29</v>
      </c>
      <c r="C57" s="36"/>
      <c r="D57" s="44" t="s">
        <v>5</v>
      </c>
      <c r="E57" s="7" t="str">
        <f>IF(VLOOKUP($B57,'DAMES BRUT'!$B$6:$E$78,4,FALSE)="","",(VLOOKUP($B57,'DAMES BRUT'!$B$6:$E$78,4,FALSE)))</f>
        <v/>
      </c>
      <c r="F57" s="7" t="str">
        <f>IF(VLOOKUP($B57,'DAMES NET'!$B$6:E$78,4,FALSE)="","",(VLOOKUP($B57,'DAMES NET'!$B$6:$E$78,4,FALSE)))</f>
        <v/>
      </c>
      <c r="G57" s="59" t="str">
        <f>IF(F57="","",SUM(E57:F57))</f>
        <v/>
      </c>
      <c r="H57" s="7" t="str">
        <f>IF(VLOOKUP($B57,'DAMES BRUT'!$B$6:$F$78,5,FALSE)="","",(VLOOKUP($B57,'DAMES BRUT'!$B$6:$F$78,5,FALSE)))</f>
        <v/>
      </c>
      <c r="I57" s="7" t="str">
        <f>IF(VLOOKUP($B57,'DAMES NET'!$B$6:$F$78,5,FALSE)="","",(VLOOKUP($B57,'DAMES NET'!$B$6:$F$78,5,FALSE)))</f>
        <v/>
      </c>
      <c r="J57" s="59" t="str">
        <f>IF(I57="","",SUM(H57:I57))</f>
        <v/>
      </c>
      <c r="K57" s="7">
        <f>IF(VLOOKUP($B57,'DAMES BRUT'!$B$6:$G$78,6,FALSE)="","",(VLOOKUP($B57,'DAMES BRUT'!$B$6:$G$78,6,FALSE)))</f>
        <v>3</v>
      </c>
      <c r="L57" s="7">
        <f>IF(VLOOKUP($B57,'DAMES NET'!$B$6:$G$78,6,FALSE)="","",(VLOOKUP($B57,'DAMES NET'!$B$6:$G$78,6,FALSE)))</f>
        <v>20</v>
      </c>
      <c r="M57" s="59">
        <f>IF(L57="","",SUM(K57:L57))</f>
        <v>23</v>
      </c>
      <c r="N57" s="7">
        <f>IF(VLOOKUP($B57,'DAMES BRUT'!$B$6:$H$78,7,FALSE)="","",(VLOOKUP($B57,'DAMES BRUT'!$B$6:$H$78,7,FALSE)))</f>
        <v>1</v>
      </c>
      <c r="O57" s="7">
        <f>IF(VLOOKUP($B57,'DAMES NET'!$B$6:$H$78,7,FALSE)="","",(VLOOKUP($B57,'DAMES NET'!$B$6:$H$78,7,FALSE)))</f>
        <v>25</v>
      </c>
      <c r="P57" s="59">
        <f>IF(O57="","",SUM(N57:O57))</f>
        <v>26</v>
      </c>
      <c r="Q57" s="7" t="str">
        <f>IF(VLOOKUP($B57,'DAMES BRUT'!$B$6:$I$78,8,FALSE)="","",(VLOOKUP($B57,'DAMES BRUT'!$B$6:$I$78,8,FALSE)))</f>
        <v/>
      </c>
      <c r="R57" s="7" t="str">
        <f>IF(VLOOKUP($B57,'DAMES NET'!$B$6:$I$78,8,FALSE)="","",(VLOOKUP($B57,'DAMES NET'!$B$6:$I$78,8,FALSE)))</f>
        <v/>
      </c>
      <c r="S57" s="59" t="str">
        <f>IF(R57="","",SUM(Q57:R57))</f>
        <v/>
      </c>
      <c r="T57" s="7" t="str">
        <f>IF(VLOOKUP($B57,'DAMES BRUT'!$B$6:$J$78,9,FALSE)="","",(VLOOKUP($B57,'DAMES BRUT'!$B$6:$J$78,9,FALSE)))</f>
        <v/>
      </c>
      <c r="U57" s="7" t="str">
        <f>IF(VLOOKUP($B57,'DAMES NET'!$B$6:$J$78,9,FALSE)="","",(VLOOKUP($B57,'DAMES NET'!$B$6:$J$78,9,FALSE)))</f>
        <v/>
      </c>
      <c r="V57" s="59" t="str">
        <f>IF(U57="","",SUM(T57:U57))</f>
        <v/>
      </c>
      <c r="W57" s="7" t="str">
        <f>IF(VLOOKUP($B57,'DAMES BRUT'!$B$6:$K$78,10,FALSE)="","",(VLOOKUP($B57,'DAMES BRUT'!$B$6:$K$78,10,FALSE)))</f>
        <v/>
      </c>
      <c r="X57" s="7" t="str">
        <f>IF(VLOOKUP($B57,'DAMES NET'!$B$6:$K$78,10,FALSE)="","",(VLOOKUP($B57,'DAMES NET'!$B$6:$K$78,10,FALSE)))</f>
        <v/>
      </c>
      <c r="Y57" s="59" t="str">
        <f>IF(X57="","",SUM(W57:X57))</f>
        <v/>
      </c>
      <c r="Z57" s="7" t="str">
        <f>IF(VLOOKUP($B57,'DAMES BRUT'!$B$6:$L$78,11,FALSE)="","",(VLOOKUP($B57,'DAMES BRUT'!$B$6:$L$78,11,FALSE)))</f>
        <v/>
      </c>
      <c r="AA57" s="7" t="str">
        <f>IF(VLOOKUP($B57,'DAMES NET'!$B$6:$L$78,11,FALSE)="","",(VLOOKUP($B57,'DAMES NET'!$B$6:$L$78,11,FALSE)))</f>
        <v/>
      </c>
      <c r="AB57" s="59" t="str">
        <f>IF(AA57="","",SUM(Z57:AA57))</f>
        <v/>
      </c>
      <c r="AC57" s="7" t="str">
        <f>IF(VLOOKUP($B57,'DAMES BRUT'!$B$6:$M$78,12,FALSE)="","",(VLOOKUP($B57,'DAMES BRUT'!$B$6:$M$78,12,FALSE)))</f>
        <v/>
      </c>
      <c r="AD57" s="7" t="str">
        <f>IF(VLOOKUP($B57,'DAMES NET'!$B$6:$M$78,12,FALSE)="","",(VLOOKUP($B57,'DAMES NET'!$B$6:$M$78,12,FALSE)))</f>
        <v/>
      </c>
      <c r="AE57" s="59" t="str">
        <f>IF(AD57="","",SUM(AC57:AD57))</f>
        <v/>
      </c>
      <c r="AF57" s="7" t="str">
        <f>IF(VLOOKUP($B57,'DAMES BRUT'!$B$6:$N$78,13,FALSE)="","",(VLOOKUP($B57,'DAMES BRUT'!$B$6:$N$73,13,FALSE)))</f>
        <v/>
      </c>
      <c r="AG57" s="7" t="str">
        <f>IF(VLOOKUP($B57,'DAMES NET'!$B$6:$N$78,13,FALSE)="","",(VLOOKUP($B57,'DAMES NET'!$B$6:$N$78,13,FALSE)))</f>
        <v/>
      </c>
      <c r="AH57" s="59" t="str">
        <f>IF(AG57="","",SUM(AF57:AG57))</f>
        <v/>
      </c>
      <c r="AI57" s="59">
        <f>SUM(G57,J57,M57,P57,S57,V57,Y57,AB57,AE57,AH57)</f>
        <v>49</v>
      </c>
      <c r="AJ57" s="20">
        <f>+COUNT(G57,J57,M57,P57,S57,V57,Y57,AB57,AE57,AH57)</f>
        <v>2</v>
      </c>
      <c r="AK57" s="20">
        <f>IF(AJ57&lt;6,0,+SMALL(($G57,$J57,$M57,$P57,$S57,$V57,$Y57,$AB57,$AE57,$AH57),1))</f>
        <v>0</v>
      </c>
      <c r="AL57" s="20">
        <f>IF(AJ57&lt;7,0,+SMALL(($G57,$J57,$M57,$P57,$S57,$V57,$Y57,$AB57,$AE57,$AH57),2))</f>
        <v>0</v>
      </c>
      <c r="AM57" s="20">
        <f>IF(AJ57&lt;8,0,+SMALL(($G57,$J57,$M57,$P57,$S57,$V57,$Y57,$AB57,$AE57,$AH57),3))</f>
        <v>0</v>
      </c>
      <c r="AN57" s="20">
        <f>IF(AJ57&lt;9,0,+SMALL(($G57,$J57,$M57,$P57,$S57,$V57,$Y57,$AB57,$AE57,$AH57),4))</f>
        <v>0</v>
      </c>
      <c r="AO57" s="20">
        <f>AI57-AK57-AL57-AM57-AN57</f>
        <v>49</v>
      </c>
      <c r="AP57" s="7">
        <f>RANK(AO57,$AO$6:$AO$78,0)</f>
        <v>52</v>
      </c>
    </row>
    <row r="58" spans="2:42" s="11" customFormat="1">
      <c r="B58" s="129" t="s">
        <v>315</v>
      </c>
      <c r="C58" s="36"/>
      <c r="D58" s="44" t="s">
        <v>5</v>
      </c>
      <c r="E58" s="7" t="str">
        <f>IF(VLOOKUP($B58,'DAMES BRUT'!$B$6:$E$78,4,FALSE)="","",(VLOOKUP($B58,'DAMES BRUT'!$B$6:$E$78,4,FALSE)))</f>
        <v/>
      </c>
      <c r="F58" s="7" t="str">
        <f>IF(VLOOKUP($B58,'DAMES NET'!$B$6:E$78,4,FALSE)="","",(VLOOKUP($B58,'DAMES NET'!$B$6:$E$78,4,FALSE)))</f>
        <v/>
      </c>
      <c r="G58" s="59" t="str">
        <f>IF(F58="","",SUM(E58:F58))</f>
        <v/>
      </c>
      <c r="H58" s="7" t="str">
        <f>IF(VLOOKUP($B58,'DAMES BRUT'!$B$6:$F$78,5,FALSE)="","",(VLOOKUP($B58,'DAMES BRUT'!$B$6:$F$78,5,FALSE)))</f>
        <v/>
      </c>
      <c r="I58" s="7" t="str">
        <f>IF(VLOOKUP($B58,'DAMES NET'!$B$6:$F$78,5,FALSE)="","",(VLOOKUP($B58,'DAMES NET'!$B$6:$F$78,5,FALSE)))</f>
        <v/>
      </c>
      <c r="J58" s="59" t="str">
        <f>IF(I58="","",SUM(H58:I58))</f>
        <v/>
      </c>
      <c r="K58" s="7" t="str">
        <f>IF(VLOOKUP($B58,'DAMES BRUT'!$B$6:$G$78,6,FALSE)="","",(VLOOKUP($B58,'DAMES BRUT'!$B$6:$G$78,6,FALSE)))</f>
        <v/>
      </c>
      <c r="L58" s="7" t="str">
        <f>IF(VLOOKUP($B58,'DAMES NET'!$B$6:$G$78,6,FALSE)="","",(VLOOKUP($B58,'DAMES NET'!$B$6:$G$78,6,FALSE)))</f>
        <v/>
      </c>
      <c r="M58" s="59" t="str">
        <f>IF(L58="","",SUM(K58:L58))</f>
        <v/>
      </c>
      <c r="N58" s="7">
        <f>IF(VLOOKUP($B58,'DAMES BRUT'!$B$6:$H$78,7,FALSE)="","",(VLOOKUP($B58,'DAMES BRUT'!$B$6:$H$78,7,FALSE)))</f>
        <v>10</v>
      </c>
      <c r="O58" s="7">
        <f>IF(VLOOKUP($B58,'DAMES NET'!$B$6:$H$78,7,FALSE)="","",(VLOOKUP($B58,'DAMES NET'!$B$6:$H$78,7,FALSE)))</f>
        <v>36</v>
      </c>
      <c r="P58" s="59">
        <f>IF(O58="","",SUM(N58:O58))</f>
        <v>46</v>
      </c>
      <c r="Q58" s="7" t="str">
        <f>IF(VLOOKUP($B58,'DAMES BRUT'!$B$6:$I$78,8,FALSE)="","",(VLOOKUP($B58,'DAMES BRUT'!$B$6:$I$78,8,FALSE)))</f>
        <v/>
      </c>
      <c r="R58" s="7" t="str">
        <f>IF(VLOOKUP($B58,'DAMES NET'!$B$6:$I$78,8,FALSE)="","",(VLOOKUP($B58,'DAMES NET'!$B$6:$I$78,8,FALSE)))</f>
        <v/>
      </c>
      <c r="S58" s="59" t="str">
        <f>IF(R58="","",SUM(Q58:R58))</f>
        <v/>
      </c>
      <c r="T58" s="7" t="str">
        <f>IF(VLOOKUP($B58,'DAMES BRUT'!$B$6:$J$78,9,FALSE)="","",(VLOOKUP($B58,'DAMES BRUT'!$B$6:$J$78,9,FALSE)))</f>
        <v/>
      </c>
      <c r="U58" s="7" t="str">
        <f>IF(VLOOKUP($B58,'DAMES NET'!$B$6:$J$78,9,FALSE)="","",(VLOOKUP($B58,'DAMES NET'!$B$6:$J$78,9,FALSE)))</f>
        <v/>
      </c>
      <c r="V58" s="59" t="str">
        <f>IF(U58="","",SUM(T58:U58))</f>
        <v/>
      </c>
      <c r="W58" s="7" t="str">
        <f>IF(VLOOKUP($B58,'DAMES BRUT'!$B$6:$K$78,10,FALSE)="","",(VLOOKUP($B58,'DAMES BRUT'!$B$6:$K$78,10,FALSE)))</f>
        <v/>
      </c>
      <c r="X58" s="7" t="str">
        <f>IF(VLOOKUP($B58,'DAMES NET'!$B$6:$K$78,10,FALSE)="","",(VLOOKUP($B58,'DAMES NET'!$B$6:$K$78,10,FALSE)))</f>
        <v/>
      </c>
      <c r="Y58" s="59" t="str">
        <f>IF(X58="","",SUM(W58:X58))</f>
        <v/>
      </c>
      <c r="Z58" s="7" t="str">
        <f>IF(VLOOKUP($B58,'DAMES BRUT'!$B$6:$L$78,11,FALSE)="","",(VLOOKUP($B58,'DAMES BRUT'!$B$6:$L$78,11,FALSE)))</f>
        <v/>
      </c>
      <c r="AA58" s="7" t="str">
        <f>IF(VLOOKUP($B58,'DAMES NET'!$B$6:$L$78,11,FALSE)="","",(VLOOKUP($B58,'DAMES NET'!$B$6:$L$78,11,FALSE)))</f>
        <v/>
      </c>
      <c r="AB58" s="59" t="str">
        <f>IF(AA58="","",SUM(Z58:AA58))</f>
        <v/>
      </c>
      <c r="AC58" s="7" t="str">
        <f>IF(VLOOKUP($B58,'DAMES BRUT'!$B$6:$M$78,12,FALSE)="","",(VLOOKUP($B58,'DAMES BRUT'!$B$6:$M$78,12,FALSE)))</f>
        <v/>
      </c>
      <c r="AD58" s="7" t="str">
        <f>IF(VLOOKUP($B58,'DAMES NET'!$B$6:$M$78,12,FALSE)="","",(VLOOKUP($B58,'DAMES NET'!$B$6:$M$78,12,FALSE)))</f>
        <v/>
      </c>
      <c r="AE58" s="59" t="str">
        <f>IF(AD58="","",SUM(AC58:AD58))</f>
        <v/>
      </c>
      <c r="AF58" s="7" t="str">
        <f>IF(VLOOKUP($B58,'DAMES BRUT'!$B$6:$N$78,13,FALSE)="","",(VLOOKUP($B58,'DAMES BRUT'!$B$6:$N$73,13,FALSE)))</f>
        <v/>
      </c>
      <c r="AG58" s="7" t="str">
        <f>IF(VLOOKUP($B58,'DAMES NET'!$B$6:$N$78,13,FALSE)="","",(VLOOKUP($B58,'DAMES NET'!$B$6:$N$78,13,FALSE)))</f>
        <v/>
      </c>
      <c r="AH58" s="59" t="str">
        <f>IF(AG58="","",SUM(AF58:AG58))</f>
        <v/>
      </c>
      <c r="AI58" s="59">
        <f>SUM(G58,J58,M58,P58,S58,V58,Y58,AB58,AE58,AH58)</f>
        <v>46</v>
      </c>
      <c r="AJ58" s="20">
        <f>+COUNT(G58,J58,M58,P58,S58,V58,Y58,AB58,AE58,AH58)</f>
        <v>1</v>
      </c>
      <c r="AK58" s="20">
        <f>IF(AJ58&lt;6,0,+SMALL(($G58,$J58,$M58,$P58,$S58,$V58,$Y58,$AB58,$AE58,$AH58),1))</f>
        <v>0</v>
      </c>
      <c r="AL58" s="20">
        <f>IF(AJ58&lt;7,0,+SMALL(($G58,$J58,$M58,$P58,$S58,$V58,$Y58,$AB58,$AE58,$AH58),2))</f>
        <v>0</v>
      </c>
      <c r="AM58" s="20">
        <f>IF(AJ58&lt;8,0,+SMALL(($G58,$J58,$M58,$P58,$S58,$V58,$Y58,$AB58,$AE58,$AH58),3))</f>
        <v>0</v>
      </c>
      <c r="AN58" s="20">
        <f>IF(AJ58&lt;9,0,+SMALL(($G58,$J58,$M58,$P58,$S58,$V58,$Y58,$AB58,$AE58,$AH58),4))</f>
        <v>0</v>
      </c>
      <c r="AO58" s="20">
        <f>AI58-AK58-AL58-AM58-AN58</f>
        <v>46</v>
      </c>
      <c r="AP58" s="7">
        <f>RANK(AO58,$AO$6:$AO$78,0)</f>
        <v>53</v>
      </c>
    </row>
    <row r="59" spans="2:42" s="11" customFormat="1">
      <c r="B59" s="48" t="s">
        <v>284</v>
      </c>
      <c r="C59" s="36"/>
      <c r="D59" s="47" t="s">
        <v>50</v>
      </c>
      <c r="E59" s="7" t="str">
        <f>IF(VLOOKUP($B59,'DAMES BRUT'!$B$6:$E$78,4,FALSE)="","",(VLOOKUP($B59,'DAMES BRUT'!$B$6:$E$78,4,FALSE)))</f>
        <v/>
      </c>
      <c r="F59" s="7" t="str">
        <f>IF(VLOOKUP($B59,'DAMES NET'!$B$6:E$78,4,FALSE)="","",(VLOOKUP($B59,'DAMES NET'!$B$6:$E$78,4,FALSE)))</f>
        <v/>
      </c>
      <c r="G59" s="59" t="str">
        <f>IF(F59="","",SUM(E59:F59))</f>
        <v/>
      </c>
      <c r="H59" s="7">
        <f>IF(VLOOKUP($B59,'DAMES BRUT'!$B$6:$F$78,5,FALSE)="","",(VLOOKUP($B59,'DAMES BRUT'!$B$6:$F$78,5,FALSE)))</f>
        <v>12</v>
      </c>
      <c r="I59" s="7">
        <f>IF(VLOOKUP($B59,'DAMES NET'!$B$6:$F$78,5,FALSE)="","",(VLOOKUP($B59,'DAMES NET'!$B$6:$F$78,5,FALSE)))</f>
        <v>33</v>
      </c>
      <c r="J59" s="59">
        <f>IF(I59="","",SUM(H59:I59))</f>
        <v>45</v>
      </c>
      <c r="K59" s="7" t="str">
        <f>IF(VLOOKUP($B59,'DAMES BRUT'!$B$6:$G$78,6,FALSE)="","",(VLOOKUP($B59,'DAMES BRUT'!$B$6:$G$78,6,FALSE)))</f>
        <v/>
      </c>
      <c r="L59" s="7" t="str">
        <f>IF(VLOOKUP($B59,'DAMES NET'!$B$6:$G$78,6,FALSE)="","",(VLOOKUP($B59,'DAMES NET'!$B$6:$G$78,6,FALSE)))</f>
        <v/>
      </c>
      <c r="M59" s="59" t="str">
        <f>IF(L59="","",SUM(K59:L59))</f>
        <v/>
      </c>
      <c r="N59" s="7" t="str">
        <f>IF(VLOOKUP($B59,'DAMES BRUT'!$B$6:$H$78,7,FALSE)="","",(VLOOKUP($B59,'DAMES BRUT'!$B$6:$H$78,7,FALSE)))</f>
        <v/>
      </c>
      <c r="O59" s="7" t="str">
        <f>IF(VLOOKUP($B59,'DAMES NET'!$B$6:$H$78,7,FALSE)="","",(VLOOKUP($B59,'DAMES NET'!$B$6:$H$78,7,FALSE)))</f>
        <v/>
      </c>
      <c r="P59" s="59" t="str">
        <f>IF(O59="","",SUM(N59:O59))</f>
        <v/>
      </c>
      <c r="Q59" s="7" t="str">
        <f>IF(VLOOKUP($B59,'DAMES BRUT'!$B$6:$I$78,8,FALSE)="","",(VLOOKUP($B59,'DAMES BRUT'!$B$6:$I$78,8,FALSE)))</f>
        <v/>
      </c>
      <c r="R59" s="7" t="str">
        <f>IF(VLOOKUP($B59,'DAMES NET'!$B$6:$I$78,8,FALSE)="","",(VLOOKUP($B59,'DAMES NET'!$B$6:$I$78,8,FALSE)))</f>
        <v/>
      </c>
      <c r="S59" s="59" t="str">
        <f>IF(R59="","",SUM(Q59:R59))</f>
        <v/>
      </c>
      <c r="T59" s="7" t="str">
        <f>IF(VLOOKUP($B59,'DAMES BRUT'!$B$6:$J$78,9,FALSE)="","",(VLOOKUP($B59,'DAMES BRUT'!$B$6:$J$78,9,FALSE)))</f>
        <v/>
      </c>
      <c r="U59" s="7" t="str">
        <f>IF(VLOOKUP($B59,'DAMES NET'!$B$6:$J$78,9,FALSE)="","",(VLOOKUP($B59,'DAMES NET'!$B$6:$J$78,9,FALSE)))</f>
        <v/>
      </c>
      <c r="V59" s="59" t="str">
        <f>IF(U59="","",SUM(T59:U59))</f>
        <v/>
      </c>
      <c r="W59" s="7" t="str">
        <f>IF(VLOOKUP($B59,'DAMES BRUT'!$B$6:$K$78,10,FALSE)="","",(VLOOKUP($B59,'DAMES BRUT'!$B$6:$K$78,10,FALSE)))</f>
        <v/>
      </c>
      <c r="X59" s="7" t="str">
        <f>IF(VLOOKUP($B59,'DAMES NET'!$B$6:$K$78,10,FALSE)="","",(VLOOKUP($B59,'DAMES NET'!$B$6:$K$78,10,FALSE)))</f>
        <v/>
      </c>
      <c r="Y59" s="59" t="str">
        <f>IF(X59="","",SUM(W59:X59))</f>
        <v/>
      </c>
      <c r="Z59" s="7" t="str">
        <f>IF(VLOOKUP($B59,'DAMES BRUT'!$B$6:$L$78,11,FALSE)="","",(VLOOKUP($B59,'DAMES BRUT'!$B$6:$L$78,11,FALSE)))</f>
        <v/>
      </c>
      <c r="AA59" s="7" t="str">
        <f>IF(VLOOKUP($B59,'DAMES NET'!$B$6:$L$78,11,FALSE)="","",(VLOOKUP($B59,'DAMES NET'!$B$6:$L$78,11,FALSE)))</f>
        <v/>
      </c>
      <c r="AB59" s="59" t="str">
        <f>IF(AA59="","",SUM(Z59:AA59))</f>
        <v/>
      </c>
      <c r="AC59" s="7" t="str">
        <f>IF(VLOOKUP($B59,'DAMES BRUT'!$B$6:$M$78,12,FALSE)="","",(VLOOKUP($B59,'DAMES BRUT'!$B$6:$M$78,12,FALSE)))</f>
        <v/>
      </c>
      <c r="AD59" s="7" t="str">
        <f>IF(VLOOKUP($B59,'DAMES NET'!$B$6:$M$78,12,FALSE)="","",(VLOOKUP($B59,'DAMES NET'!$B$6:$M$78,12,FALSE)))</f>
        <v/>
      </c>
      <c r="AE59" s="59" t="str">
        <f>IF(AD59="","",SUM(AC59:AD59))</f>
        <v/>
      </c>
      <c r="AF59" s="7" t="str">
        <f>IF(VLOOKUP($B59,'DAMES BRUT'!$B$6:$N$78,13,FALSE)="","",(VLOOKUP($B59,'DAMES BRUT'!$B$6:$N$73,13,FALSE)))</f>
        <v/>
      </c>
      <c r="AG59" s="7" t="str">
        <f>IF(VLOOKUP($B59,'DAMES NET'!$B$6:$N$78,13,FALSE)="","",(VLOOKUP($B59,'DAMES NET'!$B$6:$N$78,13,FALSE)))</f>
        <v/>
      </c>
      <c r="AH59" s="59" t="str">
        <f>IF(AG59="","",SUM(AF59:AG59))</f>
        <v/>
      </c>
      <c r="AI59" s="59">
        <f>SUM(G59,J59,M59,P59,S59,V59,Y59,AB59,AE59,AH59)</f>
        <v>45</v>
      </c>
      <c r="AJ59" s="20">
        <f>+COUNT(G59,J59,M59,P59,S59,V59,Y59,AB59,AE59,AH59)</f>
        <v>1</v>
      </c>
      <c r="AK59" s="20">
        <f>IF(AJ59&lt;6,0,+SMALL(($G59,$J59,$M59,$P59,$S59,$V59,$Y59,$AB59,$AE59,$AH59),1))</f>
        <v>0</v>
      </c>
      <c r="AL59" s="20">
        <f>IF(AJ59&lt;7,0,+SMALL(($G59,$J59,$M59,$P59,$S59,$V59,$Y59,$AB59,$AE59,$AH59),2))</f>
        <v>0</v>
      </c>
      <c r="AM59" s="20">
        <f>IF(AJ59&lt;8,0,+SMALL(($G59,$J59,$M59,$P59,$S59,$V59,$Y59,$AB59,$AE59,$AH59),3))</f>
        <v>0</v>
      </c>
      <c r="AN59" s="20">
        <f>IF(AJ59&lt;9,0,+SMALL(($G59,$J59,$M59,$P59,$S59,$V59,$Y59,$AB59,$AE59,$AH59),4))</f>
        <v>0</v>
      </c>
      <c r="AO59" s="20">
        <f>AI59-AK59-AL59-AM59-AN59</f>
        <v>45</v>
      </c>
      <c r="AP59" s="7">
        <f>RANK(AO59,$AO$6:$AO$78,0)</f>
        <v>54</v>
      </c>
    </row>
    <row r="60" spans="2:42" s="11" customFormat="1">
      <c r="B60" s="48" t="s">
        <v>81</v>
      </c>
      <c r="C60" s="36"/>
      <c r="D60" s="76" t="s">
        <v>16</v>
      </c>
      <c r="E60" s="7">
        <f>IF(VLOOKUP($B60,'DAMES BRUT'!$B$6:$E$78,4,FALSE)="","",(VLOOKUP($B60,'DAMES BRUT'!$B$6:$E$78,4,FALSE)))</f>
        <v>13</v>
      </c>
      <c r="F60" s="7">
        <f>IF(VLOOKUP($B60,'DAMES NET'!$B$6:E$78,4,FALSE)="","",(VLOOKUP($B60,'DAMES NET'!$B$6:$E$78,4,FALSE)))</f>
        <v>31</v>
      </c>
      <c r="G60" s="59">
        <f>IF(F60="","",SUM(E60:F60))</f>
        <v>44</v>
      </c>
      <c r="H60" s="7" t="str">
        <f>IF(VLOOKUP($B60,'DAMES BRUT'!$B$6:$F$78,5,FALSE)="","",(VLOOKUP($B60,'DAMES BRUT'!$B$6:$F$78,5,FALSE)))</f>
        <v/>
      </c>
      <c r="I60" s="7" t="str">
        <f>IF(VLOOKUP($B60,'DAMES NET'!$B$6:$F$78,5,FALSE)="","",(VLOOKUP($B60,'DAMES NET'!$B$6:$F$78,5,FALSE)))</f>
        <v/>
      </c>
      <c r="J60" s="59" t="str">
        <f>IF(I60="","",SUM(H60:I60))</f>
        <v/>
      </c>
      <c r="K60" s="7" t="str">
        <f>IF(VLOOKUP($B60,'DAMES BRUT'!$B$6:$G$78,6,FALSE)="","",(VLOOKUP($B60,'DAMES BRUT'!$B$6:$G$78,6,FALSE)))</f>
        <v/>
      </c>
      <c r="L60" s="7" t="str">
        <f>IF(VLOOKUP($B60,'DAMES NET'!$B$6:$G$78,6,FALSE)="","",(VLOOKUP($B60,'DAMES NET'!$B$6:$G$78,6,FALSE)))</f>
        <v/>
      </c>
      <c r="M60" s="59" t="str">
        <f>IF(L60="","",SUM(K60:L60))</f>
        <v/>
      </c>
      <c r="N60" s="7" t="str">
        <f>IF(VLOOKUP($B60,'DAMES BRUT'!$B$6:$H$78,7,FALSE)="","",(VLOOKUP($B60,'DAMES BRUT'!$B$6:$H$78,7,FALSE)))</f>
        <v/>
      </c>
      <c r="O60" s="7" t="str">
        <f>IF(VLOOKUP($B60,'DAMES NET'!$B$6:$H$78,7,FALSE)="","",(VLOOKUP($B60,'DAMES NET'!$B$6:$H$78,7,FALSE)))</f>
        <v/>
      </c>
      <c r="P60" s="59" t="str">
        <f>IF(O60="","",SUM(N60:O60))</f>
        <v/>
      </c>
      <c r="Q60" s="7" t="str">
        <f>IF(VLOOKUP($B60,'DAMES BRUT'!$B$6:$I$78,8,FALSE)="","",(VLOOKUP($B60,'DAMES BRUT'!$B$6:$I$78,8,FALSE)))</f>
        <v/>
      </c>
      <c r="R60" s="7" t="str">
        <f>IF(VLOOKUP($B60,'DAMES NET'!$B$6:$I$78,8,FALSE)="","",(VLOOKUP($B60,'DAMES NET'!$B$6:$I$78,8,FALSE)))</f>
        <v/>
      </c>
      <c r="S60" s="59" t="str">
        <f>IF(R60="","",SUM(Q60:R60))</f>
        <v/>
      </c>
      <c r="T60" s="7" t="str">
        <f>IF(VLOOKUP($B60,'DAMES BRUT'!$B$6:$J$78,9,FALSE)="","",(VLOOKUP($B60,'DAMES BRUT'!$B$6:$J$78,9,FALSE)))</f>
        <v/>
      </c>
      <c r="U60" s="7" t="str">
        <f>IF(VLOOKUP($B60,'DAMES NET'!$B$6:$J$78,9,FALSE)="","",(VLOOKUP($B60,'DAMES NET'!$B$6:$J$78,9,FALSE)))</f>
        <v/>
      </c>
      <c r="V60" s="59" t="str">
        <f>IF(U60="","",SUM(T60:U60))</f>
        <v/>
      </c>
      <c r="W60" s="7" t="str">
        <f>IF(VLOOKUP($B60,'DAMES BRUT'!$B$6:$K$78,10,FALSE)="","",(VLOOKUP($B60,'DAMES BRUT'!$B$6:$K$78,10,FALSE)))</f>
        <v/>
      </c>
      <c r="X60" s="7" t="str">
        <f>IF(VLOOKUP($B60,'DAMES NET'!$B$6:$K$78,10,FALSE)="","",(VLOOKUP($B60,'DAMES NET'!$B$6:$K$78,10,FALSE)))</f>
        <v/>
      </c>
      <c r="Y60" s="59" t="str">
        <f>IF(X60="","",SUM(W60:X60))</f>
        <v/>
      </c>
      <c r="Z60" s="7" t="str">
        <f>IF(VLOOKUP($B60,'DAMES BRUT'!$B$6:$L$78,11,FALSE)="","",(VLOOKUP($B60,'DAMES BRUT'!$B$6:$L$78,11,FALSE)))</f>
        <v/>
      </c>
      <c r="AA60" s="7" t="str">
        <f>IF(VLOOKUP($B60,'DAMES NET'!$B$6:$L$78,11,FALSE)="","",(VLOOKUP($B60,'DAMES NET'!$B$6:$L$78,11,FALSE)))</f>
        <v/>
      </c>
      <c r="AB60" s="59" t="str">
        <f>IF(AA60="","",SUM(Z60:AA60))</f>
        <v/>
      </c>
      <c r="AC60" s="7" t="str">
        <f>IF(VLOOKUP($B60,'DAMES BRUT'!$B$6:$M$78,12,FALSE)="","",(VLOOKUP($B60,'DAMES BRUT'!$B$6:$M$78,12,FALSE)))</f>
        <v/>
      </c>
      <c r="AD60" s="7" t="str">
        <f>IF(VLOOKUP($B60,'DAMES NET'!$B$6:$M$78,12,FALSE)="","",(VLOOKUP($B60,'DAMES NET'!$B$6:$M$78,12,FALSE)))</f>
        <v/>
      </c>
      <c r="AE60" s="59" t="str">
        <f>IF(AD60="","",SUM(AC60:AD60))</f>
        <v/>
      </c>
      <c r="AF60" s="7" t="str">
        <f>IF(VLOOKUP($B60,'DAMES BRUT'!$B$6:$N$78,13,FALSE)="","",(VLOOKUP($B60,'DAMES BRUT'!$B$6:$N$73,13,FALSE)))</f>
        <v/>
      </c>
      <c r="AG60" s="7" t="str">
        <f>IF(VLOOKUP($B60,'DAMES NET'!$B$6:$N$78,13,FALSE)="","",(VLOOKUP($B60,'DAMES NET'!$B$6:$N$78,13,FALSE)))</f>
        <v/>
      </c>
      <c r="AH60" s="59" t="str">
        <f>IF(AG60="","",SUM(AF60:AG60))</f>
        <v/>
      </c>
      <c r="AI60" s="59">
        <f>SUM(G60,J60,M60,P60,S60,V60,Y60,AB60,AE60,AH60)</f>
        <v>44</v>
      </c>
      <c r="AJ60" s="20">
        <f>+COUNT(G60,J60,M60,P60,S60,V60,Y60,AB60,AE60,AH60)</f>
        <v>1</v>
      </c>
      <c r="AK60" s="20">
        <f>IF(AJ60&lt;6,0,+SMALL(($G60,$J60,$M60,$P60,$S60,$V60,$Y60,$AB60,$AE60,$AH60),1))</f>
        <v>0</v>
      </c>
      <c r="AL60" s="20">
        <f>IF(AJ60&lt;7,0,+SMALL(($G60,$J60,$M60,$P60,$S60,$V60,$Y60,$AB60,$AE60,$AH60),2))</f>
        <v>0</v>
      </c>
      <c r="AM60" s="20">
        <f>IF(AJ60&lt;8,0,+SMALL(($G60,$J60,$M60,$P60,$S60,$V60,$Y60,$AB60,$AE60,$AH60),3))</f>
        <v>0</v>
      </c>
      <c r="AN60" s="20">
        <f>IF(AJ60&lt;9,0,+SMALL(($G60,$J60,$M60,$P60,$S60,$V60,$Y60,$AB60,$AE60,$AH60),4))</f>
        <v>0</v>
      </c>
      <c r="AO60" s="20">
        <f>AI60-AK60-AL60-AM60-AN60</f>
        <v>44</v>
      </c>
      <c r="AP60" s="7">
        <f>RANK(AO60,$AO$6:$AO$78,0)</f>
        <v>55</v>
      </c>
    </row>
    <row r="61" spans="2:42" s="11" customFormat="1">
      <c r="B61" s="48" t="s">
        <v>171</v>
      </c>
      <c r="C61" s="36"/>
      <c r="D61" s="71" t="s">
        <v>107</v>
      </c>
      <c r="E61" s="7" t="str">
        <f>IF(VLOOKUP($B61,'DAMES BRUT'!$B$6:$E$78,4,FALSE)="","",(VLOOKUP($B61,'DAMES BRUT'!$B$6:$E$78,4,FALSE)))</f>
        <v/>
      </c>
      <c r="F61" s="7" t="str">
        <f>IF(VLOOKUP($B61,'DAMES NET'!$B$6:E$78,4,FALSE)="","",(VLOOKUP($B61,'DAMES NET'!$B$6:$E$78,4,FALSE)))</f>
        <v/>
      </c>
      <c r="G61" s="59" t="str">
        <f>IF(F61="","",SUM(E61:F61))</f>
        <v/>
      </c>
      <c r="H61" s="7" t="str">
        <f>IF(VLOOKUP($B61,'DAMES BRUT'!$B$6:$F$78,5,FALSE)="","",(VLOOKUP($B61,'DAMES BRUT'!$B$6:$F$78,5,FALSE)))</f>
        <v/>
      </c>
      <c r="I61" s="7" t="str">
        <f>IF(VLOOKUP($B61,'DAMES NET'!$B$6:$F$78,5,FALSE)="","",(VLOOKUP($B61,'DAMES NET'!$B$6:$F$78,5,FALSE)))</f>
        <v/>
      </c>
      <c r="J61" s="59" t="str">
        <f>IF(I61="","",SUM(H61:I61))</f>
        <v/>
      </c>
      <c r="K61" s="7" t="str">
        <f>IF(VLOOKUP($B61,'DAMES BRUT'!$B$6:$G$78,6,FALSE)="","",(VLOOKUP($B61,'DAMES BRUT'!$B$6:$G$78,6,FALSE)))</f>
        <v/>
      </c>
      <c r="L61" s="7" t="str">
        <f>IF(VLOOKUP($B61,'DAMES NET'!$B$6:$G$78,6,FALSE)="","",(VLOOKUP($B61,'DAMES NET'!$B$6:$G$78,6,FALSE)))</f>
        <v/>
      </c>
      <c r="M61" s="59" t="str">
        <f>IF(L61="","",SUM(K61:L61))</f>
        <v/>
      </c>
      <c r="N61" s="7" t="str">
        <f>IF(VLOOKUP($B61,'DAMES BRUT'!$B$6:$H$78,7,FALSE)="","",(VLOOKUP($B61,'DAMES BRUT'!$B$6:$H$78,7,FALSE)))</f>
        <v/>
      </c>
      <c r="O61" s="7" t="str">
        <f>IF(VLOOKUP($B61,'DAMES NET'!$B$6:$H$78,7,FALSE)="","",(VLOOKUP($B61,'DAMES NET'!$B$6:$H$78,7,FALSE)))</f>
        <v/>
      </c>
      <c r="P61" s="59" t="str">
        <f>IF(O61="","",SUM(N61:O61))</f>
        <v/>
      </c>
      <c r="Q61" s="7" t="str">
        <f>IF(VLOOKUP($B61,'DAMES BRUT'!$B$6:$I$78,8,FALSE)="","",(VLOOKUP($B61,'DAMES BRUT'!$B$6:$I$78,8,FALSE)))</f>
        <v/>
      </c>
      <c r="R61" s="7" t="str">
        <f>IF(VLOOKUP($B61,'DAMES NET'!$B$6:$I$78,8,FALSE)="","",(VLOOKUP($B61,'DAMES NET'!$B$6:$I$78,8,FALSE)))</f>
        <v/>
      </c>
      <c r="S61" s="59" t="str">
        <f>IF(R61="","",SUM(Q61:R61))</f>
        <v/>
      </c>
      <c r="T61" s="7">
        <f>IF(VLOOKUP($B61,'DAMES BRUT'!$B$6:$J$78,9,FALSE)="","",(VLOOKUP($B61,'DAMES BRUT'!$B$6:$J$78,9,FALSE)))</f>
        <v>9</v>
      </c>
      <c r="U61" s="7">
        <f>IF(VLOOKUP($B61,'DAMES NET'!$B$6:$J$78,9,FALSE)="","",(VLOOKUP($B61,'DAMES NET'!$B$6:$J$78,9,FALSE)))</f>
        <v>34</v>
      </c>
      <c r="V61" s="59">
        <f>IF(U61="","",SUM(T61:U61))</f>
        <v>43</v>
      </c>
      <c r="W61" s="7" t="str">
        <f>IF(VLOOKUP($B61,'DAMES BRUT'!$B$6:$K$78,10,FALSE)="","",(VLOOKUP($B61,'DAMES BRUT'!$B$6:$K$78,10,FALSE)))</f>
        <v/>
      </c>
      <c r="X61" s="7" t="str">
        <f>IF(VLOOKUP($B61,'DAMES NET'!$B$6:$K$78,10,FALSE)="","",(VLOOKUP($B61,'DAMES NET'!$B$6:$K$78,10,FALSE)))</f>
        <v/>
      </c>
      <c r="Y61" s="59" t="str">
        <f>IF(X61="","",SUM(W61:X61))</f>
        <v/>
      </c>
      <c r="Z61" s="7" t="str">
        <f>IF(VLOOKUP($B61,'DAMES BRUT'!$B$6:$L$78,11,FALSE)="","",(VLOOKUP($B61,'DAMES BRUT'!$B$6:$L$78,11,FALSE)))</f>
        <v/>
      </c>
      <c r="AA61" s="7" t="str">
        <f>IF(VLOOKUP($B61,'DAMES NET'!$B$6:$L$78,11,FALSE)="","",(VLOOKUP($B61,'DAMES NET'!$B$6:$L$78,11,FALSE)))</f>
        <v/>
      </c>
      <c r="AB61" s="59" t="str">
        <f>IF(AA61="","",SUM(Z61:AA61))</f>
        <v/>
      </c>
      <c r="AC61" s="7" t="str">
        <f>IF(VLOOKUP($B61,'DAMES BRUT'!$B$6:$M$78,12,FALSE)="","",(VLOOKUP($B61,'DAMES BRUT'!$B$6:$M$78,12,FALSE)))</f>
        <v/>
      </c>
      <c r="AD61" s="7" t="str">
        <f>IF(VLOOKUP($B61,'DAMES NET'!$B$6:$M$78,12,FALSE)="","",(VLOOKUP($B61,'DAMES NET'!$B$6:$M$78,12,FALSE)))</f>
        <v/>
      </c>
      <c r="AE61" s="59" t="str">
        <f>IF(AD61="","",SUM(AC61:AD61))</f>
        <v/>
      </c>
      <c r="AF61" s="7" t="str">
        <f>IF(VLOOKUP($B61,'DAMES BRUT'!$B$6:$N$78,13,FALSE)="","",(VLOOKUP($B61,'DAMES BRUT'!$B$6:$N$73,13,FALSE)))</f>
        <v/>
      </c>
      <c r="AG61" s="7" t="str">
        <f>IF(VLOOKUP($B61,'DAMES NET'!$B$6:$N$78,13,FALSE)="","",(VLOOKUP($B61,'DAMES NET'!$B$6:$N$78,13,FALSE)))</f>
        <v/>
      </c>
      <c r="AH61" s="59" t="str">
        <f>IF(AG61="","",SUM(AF61:AG61))</f>
        <v/>
      </c>
      <c r="AI61" s="59">
        <f>SUM(G61,J61,M61,P61,S61,V61,Y61,AB61,AE61,AH61)</f>
        <v>43</v>
      </c>
      <c r="AJ61" s="20">
        <f>+COUNT(G61,J61,M61,P61,S61,V61,Y61,AB61,AE61,AH61)</f>
        <v>1</v>
      </c>
      <c r="AK61" s="20">
        <f>IF(AJ61&lt;6,0,+SMALL(($G61,$J61,$M61,$P61,$S61,$V61,$Y61,$AB61,$AE61,$AH61),1))</f>
        <v>0</v>
      </c>
      <c r="AL61" s="20">
        <f>IF(AJ61&lt;7,0,+SMALL(($G61,$J61,$M61,$P61,$S61,$V61,$Y61,$AB61,$AE61,$AH61),2))</f>
        <v>0</v>
      </c>
      <c r="AM61" s="20">
        <f>IF(AJ61&lt;8,0,+SMALL(($G61,$J61,$M61,$P61,$S61,$V61,$Y61,$AB61,$AE61,$AH61),3))</f>
        <v>0</v>
      </c>
      <c r="AN61" s="20">
        <f>IF(AJ61&lt;9,0,+SMALL(($G61,$J61,$M61,$P61,$S61,$V61,$Y61,$AB61,$AE61,$AH61),4))</f>
        <v>0</v>
      </c>
      <c r="AO61" s="20">
        <f>AI61-AK61-AL61-AM61-AN61</f>
        <v>43</v>
      </c>
      <c r="AP61" s="7">
        <f>RANK(AO61,$AO$6:$AO$78,0)</f>
        <v>56</v>
      </c>
    </row>
    <row r="62" spans="2:42" s="11" customFormat="1">
      <c r="B62" s="48" t="s">
        <v>187</v>
      </c>
      <c r="C62" s="36"/>
      <c r="D62" s="44" t="s">
        <v>5</v>
      </c>
      <c r="E62" s="7">
        <f>IF(VLOOKUP($B62,'DAMES BRUT'!$B$6:$E$78,4,FALSE)="","",(VLOOKUP($B62,'DAMES BRUT'!$B$6:$E$78,4,FALSE)))</f>
        <v>11</v>
      </c>
      <c r="F62" s="7">
        <f>IF(VLOOKUP($B62,'DAMES NET'!$B$6:E$78,4,FALSE)="","",(VLOOKUP($B62,'DAMES NET'!$B$6:$E$78,4,FALSE)))</f>
        <v>30</v>
      </c>
      <c r="G62" s="59">
        <f>IF(F62="","",SUM(E62:F62))</f>
        <v>41</v>
      </c>
      <c r="H62" s="7" t="str">
        <f>IF(VLOOKUP($B62,'DAMES BRUT'!$B$6:$F$78,5,FALSE)="","",(VLOOKUP($B62,'DAMES BRUT'!$B$6:$F$78,5,FALSE)))</f>
        <v/>
      </c>
      <c r="I62" s="7" t="str">
        <f>IF(VLOOKUP($B62,'DAMES NET'!$B$6:$F$78,5,FALSE)="","",(VLOOKUP($B62,'DAMES NET'!$B$6:$F$78,5,FALSE)))</f>
        <v/>
      </c>
      <c r="J62" s="59" t="str">
        <f>IF(I62="","",SUM(H62:I62))</f>
        <v/>
      </c>
      <c r="K62" s="7" t="str">
        <f>IF(VLOOKUP($B62,'DAMES BRUT'!$B$6:$G$78,6,FALSE)="","",(VLOOKUP($B62,'DAMES BRUT'!$B$6:$G$78,6,FALSE)))</f>
        <v/>
      </c>
      <c r="L62" s="7" t="str">
        <f>IF(VLOOKUP($B62,'DAMES NET'!$B$6:$G$78,6,FALSE)="","",(VLOOKUP($B62,'DAMES NET'!$B$6:$G$78,6,FALSE)))</f>
        <v/>
      </c>
      <c r="M62" s="59" t="str">
        <f>IF(L62="","",SUM(K62:L62))</f>
        <v/>
      </c>
      <c r="N62" s="7" t="str">
        <f>IF(VLOOKUP($B62,'DAMES BRUT'!$B$6:$H$78,7,FALSE)="","",(VLOOKUP($B62,'DAMES BRUT'!$B$6:$H$78,7,FALSE)))</f>
        <v/>
      </c>
      <c r="O62" s="7" t="str">
        <f>IF(VLOOKUP($B62,'DAMES NET'!$B$6:$H$78,7,FALSE)="","",(VLOOKUP($B62,'DAMES NET'!$B$6:$H$78,7,FALSE)))</f>
        <v/>
      </c>
      <c r="P62" s="59" t="str">
        <f>IF(O62="","",SUM(N62:O62))</f>
        <v/>
      </c>
      <c r="Q62" s="7" t="str">
        <f>IF(VLOOKUP($B62,'DAMES BRUT'!$B$6:$I$78,8,FALSE)="","",(VLOOKUP($B62,'DAMES BRUT'!$B$6:$I$78,8,FALSE)))</f>
        <v/>
      </c>
      <c r="R62" s="7" t="str">
        <f>IF(VLOOKUP($B62,'DAMES NET'!$B$6:$I$78,8,FALSE)="","",(VLOOKUP($B62,'DAMES NET'!$B$6:$I$78,8,FALSE)))</f>
        <v/>
      </c>
      <c r="S62" s="59" t="str">
        <f>IF(R62="","",SUM(Q62:R62))</f>
        <v/>
      </c>
      <c r="T62" s="7" t="str">
        <f>IF(VLOOKUP($B62,'DAMES BRUT'!$B$6:$J$78,9,FALSE)="","",(VLOOKUP($B62,'DAMES BRUT'!$B$6:$J$78,9,FALSE)))</f>
        <v/>
      </c>
      <c r="U62" s="7" t="str">
        <f>IF(VLOOKUP($B62,'DAMES NET'!$B$6:$J$78,9,FALSE)="","",(VLOOKUP($B62,'DAMES NET'!$B$6:$J$78,9,FALSE)))</f>
        <v/>
      </c>
      <c r="V62" s="59" t="str">
        <f>IF(U62="","",SUM(T62:U62))</f>
        <v/>
      </c>
      <c r="W62" s="7" t="str">
        <f>IF(VLOOKUP($B62,'DAMES BRUT'!$B$6:$K$78,10,FALSE)="","",(VLOOKUP($B62,'DAMES BRUT'!$B$6:$K$78,10,FALSE)))</f>
        <v/>
      </c>
      <c r="X62" s="7" t="str">
        <f>IF(VLOOKUP($B62,'DAMES NET'!$B$6:$K$78,10,FALSE)="","",(VLOOKUP($B62,'DAMES NET'!$B$6:$K$78,10,FALSE)))</f>
        <v/>
      </c>
      <c r="Y62" s="59" t="str">
        <f>IF(X62="","",SUM(W62:X62))</f>
        <v/>
      </c>
      <c r="Z62" s="7" t="str">
        <f>IF(VLOOKUP($B62,'DAMES BRUT'!$B$6:$L$78,11,FALSE)="","",(VLOOKUP($B62,'DAMES BRUT'!$B$6:$L$78,11,FALSE)))</f>
        <v/>
      </c>
      <c r="AA62" s="7" t="str">
        <f>IF(VLOOKUP($B62,'DAMES NET'!$B$6:$L$78,11,FALSE)="","",(VLOOKUP($B62,'DAMES NET'!$B$6:$L$78,11,FALSE)))</f>
        <v/>
      </c>
      <c r="AB62" s="59" t="str">
        <f>IF(AA62="","",SUM(Z62:AA62))</f>
        <v/>
      </c>
      <c r="AC62" s="7" t="str">
        <f>IF(VLOOKUP($B62,'DAMES BRUT'!$B$6:$M$78,12,FALSE)="","",(VLOOKUP($B62,'DAMES BRUT'!$B$6:$M$78,12,FALSE)))</f>
        <v/>
      </c>
      <c r="AD62" s="7" t="str">
        <f>IF(VLOOKUP($B62,'DAMES NET'!$B$6:$M$78,12,FALSE)="","",(VLOOKUP($B62,'DAMES NET'!$B$6:$M$78,12,FALSE)))</f>
        <v/>
      </c>
      <c r="AE62" s="59" t="str">
        <f>IF(AD62="","",SUM(AC62:AD62))</f>
        <v/>
      </c>
      <c r="AF62" s="7" t="str">
        <f>IF(VLOOKUP($B62,'DAMES BRUT'!$B$6:$N$78,13,FALSE)="","",(VLOOKUP($B62,'DAMES BRUT'!$B$6:$N$73,13,FALSE)))</f>
        <v/>
      </c>
      <c r="AG62" s="7" t="str">
        <f>IF(VLOOKUP($B62,'DAMES NET'!$B$6:$N$78,13,FALSE)="","",(VLOOKUP($B62,'DAMES NET'!$B$6:$N$78,13,FALSE)))</f>
        <v/>
      </c>
      <c r="AH62" s="59" t="str">
        <f>IF(AG62="","",SUM(AF62:AG62))</f>
        <v/>
      </c>
      <c r="AI62" s="59">
        <f>SUM(G62,J62,M62,P62,S62,V62,Y62,AB62,AE62,AH62)</f>
        <v>41</v>
      </c>
      <c r="AJ62" s="20">
        <f>+COUNT(G62,J62,M62,P62,S62,V62,Y62,AB62,AE62,AH62)</f>
        <v>1</v>
      </c>
      <c r="AK62" s="20">
        <f>IF(AJ62&lt;6,0,+SMALL(($G62,$J62,$M62,$P62,$S62,$V62,$Y62,$AB62,$AE62,$AH62),1))</f>
        <v>0</v>
      </c>
      <c r="AL62" s="20">
        <f>IF(AJ62&lt;7,0,+SMALL(($G62,$J62,$M62,$P62,$S62,$V62,$Y62,$AB62,$AE62,$AH62),2))</f>
        <v>0</v>
      </c>
      <c r="AM62" s="20">
        <f>IF(AJ62&lt;8,0,+SMALL(($G62,$J62,$M62,$P62,$S62,$V62,$Y62,$AB62,$AE62,$AH62),3))</f>
        <v>0</v>
      </c>
      <c r="AN62" s="20">
        <f>IF(AJ62&lt;9,0,+SMALL(($G62,$J62,$M62,$P62,$S62,$V62,$Y62,$AB62,$AE62,$AH62),4))</f>
        <v>0</v>
      </c>
      <c r="AO62" s="20">
        <f>AI62-AK62-AL62-AM62-AN62</f>
        <v>41</v>
      </c>
      <c r="AP62" s="7">
        <f>RANK(AO62,$AO$6:$AO$78,0)</f>
        <v>57</v>
      </c>
    </row>
    <row r="63" spans="2:42" s="11" customFormat="1">
      <c r="B63" s="48" t="s">
        <v>290</v>
      </c>
      <c r="C63" s="36"/>
      <c r="D63" s="119" t="s">
        <v>232</v>
      </c>
      <c r="E63" s="7" t="str">
        <f>IF(VLOOKUP($B63,'DAMES BRUT'!$B$6:$E$78,4,FALSE)="","",(VLOOKUP($B63,'DAMES BRUT'!$B$6:$E$78,4,FALSE)))</f>
        <v/>
      </c>
      <c r="F63" s="7" t="str">
        <f>IF(VLOOKUP($B63,'DAMES NET'!$B$6:E$78,4,FALSE)="","",(VLOOKUP($B63,'DAMES NET'!$B$6:$E$78,4,FALSE)))</f>
        <v/>
      </c>
      <c r="G63" s="59" t="str">
        <f>IF(F63="","",SUM(E63:F63))</f>
        <v/>
      </c>
      <c r="H63" s="7" t="str">
        <f>IF(VLOOKUP($B63,'DAMES BRUT'!$B$6:$F$78,5,FALSE)="","",(VLOOKUP($B63,'DAMES BRUT'!$B$6:$F$78,5,FALSE)))</f>
        <v/>
      </c>
      <c r="I63" s="7" t="str">
        <f>IF(VLOOKUP($B63,'DAMES NET'!$B$6:$F$78,5,FALSE)="","",(VLOOKUP($B63,'DAMES NET'!$B$6:$F$78,5,FALSE)))</f>
        <v/>
      </c>
      <c r="J63" s="59" t="str">
        <f>IF(I63="","",SUM(H63:I63))</f>
        <v/>
      </c>
      <c r="K63" s="7">
        <f>IF(VLOOKUP($B63,'DAMES BRUT'!$B$6:$G$78,6,FALSE)="","",(VLOOKUP($B63,'DAMES BRUT'!$B$6:$G$78,6,FALSE)))</f>
        <v>0</v>
      </c>
      <c r="L63" s="7">
        <f>IF(VLOOKUP($B63,'DAMES NET'!$B$6:$G$78,6,FALSE)="","",(VLOOKUP($B63,'DAMES NET'!$B$6:$G$78,6,FALSE)))</f>
        <v>22</v>
      </c>
      <c r="M63" s="59">
        <f>IF(L63="","",SUM(K63:L63))</f>
        <v>22</v>
      </c>
      <c r="N63" s="7">
        <f>IF(VLOOKUP($B63,'DAMES BRUT'!$B$6:$H$78,7,FALSE)="","",(VLOOKUP($B63,'DAMES BRUT'!$B$6:$H$78,7,FALSE)))</f>
        <v>0</v>
      </c>
      <c r="O63" s="7">
        <f>IF(VLOOKUP($B63,'DAMES NET'!$B$6:$H$78,7,FALSE)="","",(VLOOKUP($B63,'DAMES NET'!$B$6:$H$78,7,FALSE)))</f>
        <v>19</v>
      </c>
      <c r="P63" s="59">
        <f>IF(O63="","",SUM(N63:O63))</f>
        <v>19</v>
      </c>
      <c r="Q63" s="7" t="str">
        <f>IF(VLOOKUP($B63,'DAMES BRUT'!$B$6:$I$78,8,FALSE)="","",(VLOOKUP($B63,'DAMES BRUT'!$B$6:$I$78,8,FALSE)))</f>
        <v/>
      </c>
      <c r="R63" s="7" t="str">
        <f>IF(VLOOKUP($B63,'DAMES NET'!$B$6:$I$78,8,FALSE)="","",(VLOOKUP($B63,'DAMES NET'!$B$6:$I$78,8,FALSE)))</f>
        <v/>
      </c>
      <c r="S63" s="59" t="str">
        <f>IF(R63="","",SUM(Q63:R63))</f>
        <v/>
      </c>
      <c r="T63" s="7" t="str">
        <f>IF(VLOOKUP($B63,'DAMES BRUT'!$B$6:$J$78,9,FALSE)="","",(VLOOKUP($B63,'DAMES BRUT'!$B$6:$J$78,9,FALSE)))</f>
        <v/>
      </c>
      <c r="U63" s="7" t="str">
        <f>IF(VLOOKUP($B63,'DAMES NET'!$B$6:$J$78,9,FALSE)="","",(VLOOKUP($B63,'DAMES NET'!$B$6:$J$78,9,FALSE)))</f>
        <v/>
      </c>
      <c r="V63" s="59" t="str">
        <f>IF(U63="","",SUM(T63:U63))</f>
        <v/>
      </c>
      <c r="W63" s="7" t="str">
        <f>IF(VLOOKUP($B63,'DAMES BRUT'!$B$6:$K$78,10,FALSE)="","",(VLOOKUP($B63,'DAMES BRUT'!$B$6:$K$78,10,FALSE)))</f>
        <v/>
      </c>
      <c r="X63" s="7" t="str">
        <f>IF(VLOOKUP($B63,'DAMES NET'!$B$6:$K$78,10,FALSE)="","",(VLOOKUP($B63,'DAMES NET'!$B$6:$K$78,10,FALSE)))</f>
        <v/>
      </c>
      <c r="Y63" s="59" t="str">
        <f>IF(X63="","",SUM(W63:X63))</f>
        <v/>
      </c>
      <c r="Z63" s="7" t="str">
        <f>IF(VLOOKUP($B63,'DAMES BRUT'!$B$6:$L$78,11,FALSE)="","",(VLOOKUP($B63,'DAMES BRUT'!$B$6:$L$78,11,FALSE)))</f>
        <v/>
      </c>
      <c r="AA63" s="7" t="str">
        <f>IF(VLOOKUP($B63,'DAMES NET'!$B$6:$L$78,11,FALSE)="","",(VLOOKUP($B63,'DAMES NET'!$B$6:$L$78,11,FALSE)))</f>
        <v/>
      </c>
      <c r="AB63" s="59" t="str">
        <f>IF(AA63="","",SUM(Z63:AA63))</f>
        <v/>
      </c>
      <c r="AC63" s="7" t="str">
        <f>IF(VLOOKUP($B63,'DAMES BRUT'!$B$6:$M$78,12,FALSE)="","",(VLOOKUP($B63,'DAMES BRUT'!$B$6:$M$78,12,FALSE)))</f>
        <v/>
      </c>
      <c r="AD63" s="7" t="str">
        <f>IF(VLOOKUP($B63,'DAMES NET'!$B$6:$M$78,12,FALSE)="","",(VLOOKUP($B63,'DAMES NET'!$B$6:$M$78,12,FALSE)))</f>
        <v/>
      </c>
      <c r="AE63" s="59" t="str">
        <f>IF(AD63="","",SUM(AC63:AD63))</f>
        <v/>
      </c>
      <c r="AF63" s="7" t="str">
        <f>IF(VLOOKUP($B63,'DAMES BRUT'!$B$6:$N$78,13,FALSE)="","",(VLOOKUP($B63,'DAMES BRUT'!$B$6:$N$73,13,FALSE)))</f>
        <v/>
      </c>
      <c r="AG63" s="7" t="str">
        <f>IF(VLOOKUP($B63,'DAMES NET'!$B$6:$N$78,13,FALSE)="","",(VLOOKUP($B63,'DAMES NET'!$B$6:$N$78,13,FALSE)))</f>
        <v/>
      </c>
      <c r="AH63" s="59" t="str">
        <f>IF(AG63="","",SUM(AF63:AG63))</f>
        <v/>
      </c>
      <c r="AI63" s="59">
        <f>SUM(G63,J63,M63,P63,S63,V63,Y63,AB63,AE63,AH63)</f>
        <v>41</v>
      </c>
      <c r="AJ63" s="20">
        <f>+COUNT(G63,J63,M63,P63,S63,V63,Y63,AB63,AE63,AH63)</f>
        <v>2</v>
      </c>
      <c r="AK63" s="20">
        <f>IF(AJ63&lt;6,0,+SMALL(($G63,$J63,$M63,$P63,$S63,$V63,$Y63,$AB63,$AE63,$AH63),1))</f>
        <v>0</v>
      </c>
      <c r="AL63" s="20">
        <f>IF(AJ63&lt;7,0,+SMALL(($G63,$J63,$M63,$P63,$S63,$V63,$Y63,$AB63,$AE63,$AH63),2))</f>
        <v>0</v>
      </c>
      <c r="AM63" s="20">
        <f>IF(AJ63&lt;8,0,+SMALL(($G63,$J63,$M63,$P63,$S63,$V63,$Y63,$AB63,$AE63,$AH63),3))</f>
        <v>0</v>
      </c>
      <c r="AN63" s="20">
        <f>IF(AJ63&lt;9,0,+SMALL(($G63,$J63,$M63,$P63,$S63,$V63,$Y63,$AB63,$AE63,$AH63),4))</f>
        <v>0</v>
      </c>
      <c r="AO63" s="20">
        <f>AI63-AK63-AL63-AM63-AN63</f>
        <v>41</v>
      </c>
      <c r="AP63" s="7">
        <f>RANK(AO63,$AO$6:$AO$78,0)</f>
        <v>57</v>
      </c>
    </row>
    <row r="64" spans="2:42" s="11" customFormat="1">
      <c r="B64" s="48" t="s">
        <v>172</v>
      </c>
      <c r="C64" s="36"/>
      <c r="D64" s="71" t="s">
        <v>107</v>
      </c>
      <c r="E64" s="7" t="str">
        <f>IF(VLOOKUP($B64,'DAMES BRUT'!$B$6:$E$78,4,FALSE)="","",(VLOOKUP($B64,'DAMES BRUT'!$B$6:$E$78,4,FALSE)))</f>
        <v/>
      </c>
      <c r="F64" s="7" t="str">
        <f>IF(VLOOKUP($B64,'DAMES NET'!$B$6:E$78,4,FALSE)="","",(VLOOKUP($B64,'DAMES NET'!$B$6:$E$78,4,FALSE)))</f>
        <v/>
      </c>
      <c r="G64" s="59" t="str">
        <f>IF(F64="","",SUM(E64:F64))</f>
        <v/>
      </c>
      <c r="H64" s="7" t="str">
        <f>IF(VLOOKUP($B64,'DAMES BRUT'!$B$6:$F$78,5,FALSE)="","",(VLOOKUP($B64,'DAMES BRUT'!$B$6:$F$78,5,FALSE)))</f>
        <v/>
      </c>
      <c r="I64" s="7" t="str">
        <f>IF(VLOOKUP($B64,'DAMES NET'!$B$6:$F$78,5,FALSE)="","",(VLOOKUP($B64,'DAMES NET'!$B$6:$F$78,5,FALSE)))</f>
        <v/>
      </c>
      <c r="J64" s="59" t="str">
        <f>IF(I64="","",SUM(H64:I64))</f>
        <v/>
      </c>
      <c r="K64" s="7" t="str">
        <f>IF(VLOOKUP($B64,'DAMES BRUT'!$B$6:$G$78,6,FALSE)="","",(VLOOKUP($B64,'DAMES BRUT'!$B$6:$G$78,6,FALSE)))</f>
        <v/>
      </c>
      <c r="L64" s="7" t="str">
        <f>IF(VLOOKUP($B64,'DAMES NET'!$B$6:$G$78,6,FALSE)="","",(VLOOKUP($B64,'DAMES NET'!$B$6:$G$78,6,FALSE)))</f>
        <v/>
      </c>
      <c r="M64" s="59" t="str">
        <f>IF(L64="","",SUM(K64:L64))</f>
        <v/>
      </c>
      <c r="N64" s="7" t="str">
        <f>IF(VLOOKUP($B64,'DAMES BRUT'!$B$6:$H$78,7,FALSE)="","",(VLOOKUP($B64,'DAMES BRUT'!$B$6:$H$78,7,FALSE)))</f>
        <v/>
      </c>
      <c r="O64" s="7" t="str">
        <f>IF(VLOOKUP($B64,'DAMES NET'!$B$6:$H$78,7,FALSE)="","",(VLOOKUP($B64,'DAMES NET'!$B$6:$H$78,7,FALSE)))</f>
        <v/>
      </c>
      <c r="P64" s="59" t="str">
        <f>IF(O64="","",SUM(N64:O64))</f>
        <v/>
      </c>
      <c r="Q64" s="7" t="str">
        <f>IF(VLOOKUP($B64,'DAMES BRUT'!$B$6:$I$78,8,FALSE)="","",(VLOOKUP($B64,'DAMES BRUT'!$B$6:$I$78,8,FALSE)))</f>
        <v/>
      </c>
      <c r="R64" s="7" t="str">
        <f>IF(VLOOKUP($B64,'DAMES NET'!$B$6:$I$78,8,FALSE)="","",(VLOOKUP($B64,'DAMES NET'!$B$6:$I$78,8,FALSE)))</f>
        <v/>
      </c>
      <c r="S64" s="59" t="str">
        <f>IF(R64="","",SUM(Q64:R64))</f>
        <v/>
      </c>
      <c r="T64" s="7">
        <f>IF(VLOOKUP($B64,'DAMES BRUT'!$B$6:$J$78,9,FALSE)="","",(VLOOKUP($B64,'DAMES BRUT'!$B$6:$J$78,9,FALSE)))</f>
        <v>5</v>
      </c>
      <c r="U64" s="7">
        <f>IF(VLOOKUP($B64,'DAMES NET'!$B$6:$J$78,9,FALSE)="","",(VLOOKUP($B64,'DAMES NET'!$B$6:$J$78,9,FALSE)))</f>
        <v>35</v>
      </c>
      <c r="V64" s="59">
        <f>IF(U64="","",SUM(T64:U64))</f>
        <v>40</v>
      </c>
      <c r="W64" s="7" t="str">
        <f>IF(VLOOKUP($B64,'DAMES BRUT'!$B$6:$K$78,10,FALSE)="","",(VLOOKUP($B64,'DAMES BRUT'!$B$6:$K$78,10,FALSE)))</f>
        <v/>
      </c>
      <c r="X64" s="7" t="str">
        <f>IF(VLOOKUP($B64,'DAMES NET'!$B$6:$K$78,10,FALSE)="","",(VLOOKUP($B64,'DAMES NET'!$B$6:$K$78,10,FALSE)))</f>
        <v/>
      </c>
      <c r="Y64" s="59" t="str">
        <f>IF(X64="","",SUM(W64:X64))</f>
        <v/>
      </c>
      <c r="Z64" s="7" t="str">
        <f>IF(VLOOKUP($B64,'DAMES BRUT'!$B$6:$L$78,11,FALSE)="","",(VLOOKUP($B64,'DAMES BRUT'!$B$6:$L$78,11,FALSE)))</f>
        <v/>
      </c>
      <c r="AA64" s="7" t="str">
        <f>IF(VLOOKUP($B64,'DAMES NET'!$B$6:$L$78,11,FALSE)="","",(VLOOKUP($B64,'DAMES NET'!$B$6:$L$78,11,FALSE)))</f>
        <v/>
      </c>
      <c r="AB64" s="59" t="str">
        <f>IF(AA64="","",SUM(Z64:AA64))</f>
        <v/>
      </c>
      <c r="AC64" s="7" t="str">
        <f>IF(VLOOKUP($B64,'DAMES BRUT'!$B$6:$M$78,12,FALSE)="","",(VLOOKUP($B64,'DAMES BRUT'!$B$6:$M$78,12,FALSE)))</f>
        <v/>
      </c>
      <c r="AD64" s="7" t="str">
        <f>IF(VLOOKUP($B64,'DAMES NET'!$B$6:$M$78,12,FALSE)="","",(VLOOKUP($B64,'DAMES NET'!$B$6:$M$78,12,FALSE)))</f>
        <v/>
      </c>
      <c r="AE64" s="59" t="str">
        <f>IF(AD64="","",SUM(AC64:AD64))</f>
        <v/>
      </c>
      <c r="AF64" s="7" t="str">
        <f>IF(VLOOKUP($B64,'DAMES BRUT'!$B$6:$N$78,13,FALSE)="","",(VLOOKUP($B64,'DAMES BRUT'!$B$6:$N$73,13,FALSE)))</f>
        <v/>
      </c>
      <c r="AG64" s="7" t="str">
        <f>IF(VLOOKUP($B64,'DAMES NET'!$B$6:$N$78,13,FALSE)="","",(VLOOKUP($B64,'DAMES NET'!$B$6:$N$78,13,FALSE)))</f>
        <v/>
      </c>
      <c r="AH64" s="59" t="str">
        <f>IF(AG64="","",SUM(AF64:AG64))</f>
        <v/>
      </c>
      <c r="AI64" s="59">
        <f>SUM(G64,J64,M64,P64,S64,V64,Y64,AB64,AE64,AH64)</f>
        <v>40</v>
      </c>
      <c r="AJ64" s="20">
        <f>+COUNT(G64,J64,M64,P64,S64,V64,Y64,AB64,AE64,AH64)</f>
        <v>1</v>
      </c>
      <c r="AK64" s="20">
        <f>IF(AJ64&lt;6,0,+SMALL(($G64,$J64,$M64,$P64,$S64,$V64,$Y64,$AB64,$AE64,$AH64),1))</f>
        <v>0</v>
      </c>
      <c r="AL64" s="20">
        <f>IF(AJ64&lt;7,0,+SMALL(($G64,$J64,$M64,$P64,$S64,$V64,$Y64,$AB64,$AE64,$AH64),2))</f>
        <v>0</v>
      </c>
      <c r="AM64" s="20">
        <f>IF(AJ64&lt;8,0,+SMALL(($G64,$J64,$M64,$P64,$S64,$V64,$Y64,$AB64,$AE64,$AH64),3))</f>
        <v>0</v>
      </c>
      <c r="AN64" s="20">
        <f>IF(AJ64&lt;9,0,+SMALL(($G64,$J64,$M64,$P64,$S64,$V64,$Y64,$AB64,$AE64,$AH64),4))</f>
        <v>0</v>
      </c>
      <c r="AO64" s="20">
        <f>AI64-AK64-AL64-AM64-AN64</f>
        <v>40</v>
      </c>
      <c r="AP64" s="7">
        <f>RANK(AO64,$AO$6:$AO$78,0)</f>
        <v>59</v>
      </c>
    </row>
    <row r="65" spans="2:42" s="11" customFormat="1">
      <c r="B65" s="48" t="s">
        <v>204</v>
      </c>
      <c r="C65" s="36"/>
      <c r="D65" s="71" t="s">
        <v>107</v>
      </c>
      <c r="E65" s="7" t="str">
        <f>IF(VLOOKUP($B65,'DAMES BRUT'!$B$6:$E$78,4,FALSE)="","",(VLOOKUP($B65,'DAMES BRUT'!$B$6:$E$78,4,FALSE)))</f>
        <v/>
      </c>
      <c r="F65" s="7" t="str">
        <f>IF(VLOOKUP($B65,'DAMES NET'!$B$6:E$78,4,FALSE)="","",(VLOOKUP($B65,'DAMES NET'!$B$6:$E$78,4,FALSE)))</f>
        <v/>
      </c>
      <c r="G65" s="59" t="str">
        <f>IF(F65="","",SUM(E65:F65))</f>
        <v/>
      </c>
      <c r="H65" s="7" t="str">
        <f>IF(VLOOKUP($B65,'DAMES BRUT'!$B$6:$F$78,5,FALSE)="","",(VLOOKUP($B65,'DAMES BRUT'!$B$6:$F$78,5,FALSE)))</f>
        <v/>
      </c>
      <c r="I65" s="7" t="str">
        <f>IF(VLOOKUP($B65,'DAMES NET'!$B$6:$F$78,5,FALSE)="","",(VLOOKUP($B65,'DAMES NET'!$B$6:$F$78,5,FALSE)))</f>
        <v/>
      </c>
      <c r="J65" s="59" t="str">
        <f>IF(I65="","",SUM(H65:I65))</f>
        <v/>
      </c>
      <c r="K65" s="7" t="str">
        <f>IF(VLOOKUP($B65,'DAMES BRUT'!$B$6:$G$78,6,FALSE)="","",(VLOOKUP($B65,'DAMES BRUT'!$B$6:$G$78,6,FALSE)))</f>
        <v/>
      </c>
      <c r="L65" s="7" t="str">
        <f>IF(VLOOKUP($B65,'DAMES NET'!$B$6:$G$78,6,FALSE)="","",(VLOOKUP($B65,'DAMES NET'!$B$6:$G$78,6,FALSE)))</f>
        <v/>
      </c>
      <c r="M65" s="59" t="str">
        <f>IF(L65="","",SUM(K65:L65))</f>
        <v/>
      </c>
      <c r="N65" s="7" t="str">
        <f>IF(VLOOKUP($B65,'DAMES BRUT'!$B$6:$H$78,7,FALSE)="","",(VLOOKUP($B65,'DAMES BRUT'!$B$6:$H$78,7,FALSE)))</f>
        <v/>
      </c>
      <c r="O65" s="7" t="str">
        <f>IF(VLOOKUP($B65,'DAMES NET'!$B$6:$H$78,7,FALSE)="","",(VLOOKUP($B65,'DAMES NET'!$B$6:$H$78,7,FALSE)))</f>
        <v/>
      </c>
      <c r="P65" s="59" t="str">
        <f>IF(O65="","",SUM(N65:O65))</f>
        <v/>
      </c>
      <c r="Q65" s="7" t="str">
        <f>IF(VLOOKUP($B65,'DAMES BRUT'!$B$6:$I$78,8,FALSE)="","",(VLOOKUP($B65,'DAMES BRUT'!$B$6:$I$78,8,FALSE)))</f>
        <v/>
      </c>
      <c r="R65" s="7" t="str">
        <f>IF(VLOOKUP($B65,'DAMES NET'!$B$6:$I$78,8,FALSE)="","",(VLOOKUP($B65,'DAMES NET'!$B$6:$I$78,8,FALSE)))</f>
        <v/>
      </c>
      <c r="S65" s="59" t="str">
        <f>IF(R65="","",SUM(Q65:R65))</f>
        <v/>
      </c>
      <c r="T65" s="7">
        <f>IF(VLOOKUP($B65,'DAMES BRUT'!$B$6:$J$78,9,FALSE)="","",(VLOOKUP($B65,'DAMES BRUT'!$B$6:$J$78,9,FALSE)))</f>
        <v>7</v>
      </c>
      <c r="U65" s="7">
        <f>IF(VLOOKUP($B65,'DAMES NET'!$B$6:$J$78,9,FALSE)="","",(VLOOKUP($B65,'DAMES NET'!$B$6:$J$78,9,FALSE)))</f>
        <v>33</v>
      </c>
      <c r="V65" s="59">
        <f>IF(U65="","",SUM(T65:U65))</f>
        <v>40</v>
      </c>
      <c r="W65" s="7" t="str">
        <f>IF(VLOOKUP($B65,'DAMES BRUT'!$B$6:$K$78,10,FALSE)="","",(VLOOKUP($B65,'DAMES BRUT'!$B$6:$K$78,10,FALSE)))</f>
        <v/>
      </c>
      <c r="X65" s="7" t="str">
        <f>IF(VLOOKUP($B65,'DAMES NET'!$B$6:$K$78,10,FALSE)="","",(VLOOKUP($B65,'DAMES NET'!$B$6:$K$78,10,FALSE)))</f>
        <v/>
      </c>
      <c r="Y65" s="59" t="str">
        <f>IF(X65="","",SUM(W65:X65))</f>
        <v/>
      </c>
      <c r="Z65" s="7" t="str">
        <f>IF(VLOOKUP($B65,'DAMES BRUT'!$B$6:$L$78,11,FALSE)="","",(VLOOKUP($B65,'DAMES BRUT'!$B$6:$L$78,11,FALSE)))</f>
        <v/>
      </c>
      <c r="AA65" s="7" t="str">
        <f>IF(VLOOKUP($B65,'DAMES NET'!$B$6:$L$78,11,FALSE)="","",(VLOOKUP($B65,'DAMES NET'!$B$6:$L$78,11,FALSE)))</f>
        <v/>
      </c>
      <c r="AB65" s="59" t="str">
        <f>IF(AA65="","",SUM(Z65:AA65))</f>
        <v/>
      </c>
      <c r="AC65" s="7" t="str">
        <f>IF(VLOOKUP($B65,'DAMES BRUT'!$B$6:$M$78,12,FALSE)="","",(VLOOKUP($B65,'DAMES BRUT'!$B$6:$M$78,12,FALSE)))</f>
        <v/>
      </c>
      <c r="AD65" s="7" t="str">
        <f>IF(VLOOKUP($B65,'DAMES NET'!$B$6:$M$78,12,FALSE)="","",(VLOOKUP($B65,'DAMES NET'!$B$6:$M$78,12,FALSE)))</f>
        <v/>
      </c>
      <c r="AE65" s="59" t="str">
        <f>IF(AD65="","",SUM(AC65:AD65))</f>
        <v/>
      </c>
      <c r="AF65" s="7" t="str">
        <f>IF(VLOOKUP($B65,'DAMES BRUT'!$B$6:$N$78,13,FALSE)="","",(VLOOKUP($B65,'DAMES BRUT'!$B$6:$N$73,13,FALSE)))</f>
        <v/>
      </c>
      <c r="AG65" s="7" t="str">
        <f>IF(VLOOKUP($B65,'DAMES NET'!$B$6:$N$78,13,FALSE)="","",(VLOOKUP($B65,'DAMES NET'!$B$6:$N$78,13,FALSE)))</f>
        <v/>
      </c>
      <c r="AH65" s="59" t="str">
        <f>IF(AG65="","",SUM(AF65:AG65))</f>
        <v/>
      </c>
      <c r="AI65" s="59">
        <f>SUM(G65,J65,M65,P65,S65,V65,Y65,AB65,AE65,AH65)</f>
        <v>40</v>
      </c>
      <c r="AJ65" s="20">
        <f>+COUNT(G65,J65,M65,P65,S65,V65,Y65,AB65,AE65,AH65)</f>
        <v>1</v>
      </c>
      <c r="AK65" s="20">
        <f>IF(AJ65&lt;6,0,+SMALL(($G65,$J65,$M65,$P65,$S65,$V65,$Y65,$AB65,$AE65,$AH65),1))</f>
        <v>0</v>
      </c>
      <c r="AL65" s="20">
        <f>IF(AJ65&lt;7,0,+SMALL(($G65,$J65,$M65,$P65,$S65,$V65,$Y65,$AB65,$AE65,$AH65),2))</f>
        <v>0</v>
      </c>
      <c r="AM65" s="20">
        <f>IF(AJ65&lt;8,0,+SMALL(($G65,$J65,$M65,$P65,$S65,$V65,$Y65,$AB65,$AE65,$AH65),3))</f>
        <v>0</v>
      </c>
      <c r="AN65" s="20">
        <f>IF(AJ65&lt;9,0,+SMALL(($G65,$J65,$M65,$P65,$S65,$V65,$Y65,$AB65,$AE65,$AH65),4))</f>
        <v>0</v>
      </c>
      <c r="AO65" s="20">
        <f>AI65-AK65-AL65-AM65-AN65</f>
        <v>40</v>
      </c>
      <c r="AP65" s="7">
        <f>RANK(AO65,$AO$6:$AO$78,0)</f>
        <v>59</v>
      </c>
    </row>
    <row r="66" spans="2:42" s="11" customFormat="1">
      <c r="B66" s="48" t="s">
        <v>182</v>
      </c>
      <c r="C66" s="36"/>
      <c r="D66" s="86" t="s">
        <v>181</v>
      </c>
      <c r="E66" s="7">
        <f>IF(VLOOKUP($B66,'DAMES BRUT'!$B$6:$E$78,4,FALSE)="","",(VLOOKUP($B66,'DAMES BRUT'!$B$6:$E$78,4,FALSE)))</f>
        <v>13</v>
      </c>
      <c r="F66" s="7">
        <f>IF(VLOOKUP($B66,'DAMES NET'!$B$6:E$78,4,FALSE)="","",(VLOOKUP($B66,'DAMES NET'!$B$6:$E$78,4,FALSE)))</f>
        <v>27</v>
      </c>
      <c r="G66" s="59">
        <f>IF(F66="","",SUM(E66:F66))</f>
        <v>40</v>
      </c>
      <c r="H66" s="7" t="str">
        <f>IF(VLOOKUP($B66,'DAMES BRUT'!$B$6:$F$78,5,FALSE)="","",(VLOOKUP($B66,'DAMES BRUT'!$B$6:$F$78,5,FALSE)))</f>
        <v/>
      </c>
      <c r="I66" s="7" t="str">
        <f>IF(VLOOKUP($B66,'DAMES NET'!$B$6:$F$78,5,FALSE)="","",(VLOOKUP($B66,'DAMES NET'!$B$6:$F$78,5,FALSE)))</f>
        <v/>
      </c>
      <c r="J66" s="59" t="str">
        <f>IF(I66="","",SUM(H66:I66))</f>
        <v/>
      </c>
      <c r="K66" s="7" t="str">
        <f>IF(VLOOKUP($B66,'DAMES BRUT'!$B$6:$G$78,6,FALSE)="","",(VLOOKUP($B66,'DAMES BRUT'!$B$6:$G$78,6,FALSE)))</f>
        <v/>
      </c>
      <c r="L66" s="7" t="str">
        <f>IF(VLOOKUP($B66,'DAMES NET'!$B$6:$G$78,6,FALSE)="","",(VLOOKUP($B66,'DAMES NET'!$B$6:$G$78,6,FALSE)))</f>
        <v/>
      </c>
      <c r="M66" s="59" t="str">
        <f>IF(L66="","",SUM(K66:L66))</f>
        <v/>
      </c>
      <c r="N66" s="7" t="str">
        <f>IF(VLOOKUP($B66,'DAMES BRUT'!$B$6:$H$78,7,FALSE)="","",(VLOOKUP($B66,'DAMES BRUT'!$B$6:$H$78,7,FALSE)))</f>
        <v/>
      </c>
      <c r="O66" s="7" t="str">
        <f>IF(VLOOKUP($B66,'DAMES NET'!$B$6:$H$78,7,FALSE)="","",(VLOOKUP($B66,'DAMES NET'!$B$6:$H$78,7,FALSE)))</f>
        <v/>
      </c>
      <c r="P66" s="59" t="str">
        <f>IF(O66="","",SUM(N66:O66))</f>
        <v/>
      </c>
      <c r="Q66" s="7" t="str">
        <f>IF(VLOOKUP($B66,'DAMES BRUT'!$B$6:$I$78,8,FALSE)="","",(VLOOKUP($B66,'DAMES BRUT'!$B$6:$I$78,8,FALSE)))</f>
        <v/>
      </c>
      <c r="R66" s="7" t="str">
        <f>IF(VLOOKUP($B66,'DAMES NET'!$B$6:$I$78,8,FALSE)="","",(VLOOKUP($B66,'DAMES NET'!$B$6:$I$78,8,FALSE)))</f>
        <v/>
      </c>
      <c r="S66" s="59" t="str">
        <f>IF(R66="","",SUM(Q66:R66))</f>
        <v/>
      </c>
      <c r="T66" s="7" t="str">
        <f>IF(VLOOKUP($B66,'DAMES BRUT'!$B$6:$J$78,9,FALSE)="","",(VLOOKUP($B66,'DAMES BRUT'!$B$6:$J$78,9,FALSE)))</f>
        <v/>
      </c>
      <c r="U66" s="7" t="str">
        <f>IF(VLOOKUP($B66,'DAMES NET'!$B$6:$J$78,9,FALSE)="","",(VLOOKUP($B66,'DAMES NET'!$B$6:$J$78,9,FALSE)))</f>
        <v/>
      </c>
      <c r="V66" s="59" t="str">
        <f>IF(U66="","",SUM(T66:U66))</f>
        <v/>
      </c>
      <c r="W66" s="7" t="str">
        <f>IF(VLOOKUP($B66,'DAMES BRUT'!$B$6:$K$78,10,FALSE)="","",(VLOOKUP($B66,'DAMES BRUT'!$B$6:$K$78,10,FALSE)))</f>
        <v/>
      </c>
      <c r="X66" s="7" t="str">
        <f>IF(VLOOKUP($B66,'DAMES NET'!$B$6:$K$78,10,FALSE)="","",(VLOOKUP($B66,'DAMES NET'!$B$6:$K$78,10,FALSE)))</f>
        <v/>
      </c>
      <c r="Y66" s="59" t="str">
        <f>IF(X66="","",SUM(W66:X66))</f>
        <v/>
      </c>
      <c r="Z66" s="7" t="str">
        <f>IF(VLOOKUP($B66,'DAMES BRUT'!$B$6:$L$78,11,FALSE)="","",(VLOOKUP($B66,'DAMES BRUT'!$B$6:$L$78,11,FALSE)))</f>
        <v/>
      </c>
      <c r="AA66" s="7" t="str">
        <f>IF(VLOOKUP($B66,'DAMES NET'!$B$6:$L$78,11,FALSE)="","",(VLOOKUP($B66,'DAMES NET'!$B$6:$L$78,11,FALSE)))</f>
        <v/>
      </c>
      <c r="AB66" s="59" t="str">
        <f>IF(AA66="","",SUM(Z66:AA66))</f>
        <v/>
      </c>
      <c r="AC66" s="7" t="str">
        <f>IF(VLOOKUP($B66,'DAMES BRUT'!$B$6:$M$78,12,FALSE)="","",(VLOOKUP($B66,'DAMES BRUT'!$B$6:$M$78,12,FALSE)))</f>
        <v/>
      </c>
      <c r="AD66" s="7" t="str">
        <f>IF(VLOOKUP($B66,'DAMES NET'!$B$6:$M$78,12,FALSE)="","",(VLOOKUP($B66,'DAMES NET'!$B$6:$M$78,12,FALSE)))</f>
        <v/>
      </c>
      <c r="AE66" s="59" t="str">
        <f>IF(AD66="","",SUM(AC66:AD66))</f>
        <v/>
      </c>
      <c r="AF66" s="7" t="str">
        <f>IF(VLOOKUP($B66,'DAMES BRUT'!$B$6:$N$78,13,FALSE)="","",(VLOOKUP($B66,'DAMES BRUT'!$B$6:$N$73,13,FALSE)))</f>
        <v/>
      </c>
      <c r="AG66" s="7" t="str">
        <f>IF(VLOOKUP($B66,'DAMES NET'!$B$6:$N$78,13,FALSE)="","",(VLOOKUP($B66,'DAMES NET'!$B$6:$N$78,13,FALSE)))</f>
        <v/>
      </c>
      <c r="AH66" s="59" t="str">
        <f>IF(AG66="","",SUM(AF66:AG66))</f>
        <v/>
      </c>
      <c r="AI66" s="59">
        <f>SUM(G66,J66,M66,P66,S66,V66,Y66,AB66,AE66,AH66)</f>
        <v>40</v>
      </c>
      <c r="AJ66" s="20">
        <f>+COUNT(G66,J66,M66,P66,S66,V66,Y66,AB66,AE66,AH66)</f>
        <v>1</v>
      </c>
      <c r="AK66" s="20">
        <f>IF(AJ66&lt;6,0,+SMALL(($G66,$J66,$M66,$P66,$S66,$V66,$Y66,$AB66,$AE66,$AH66),1))</f>
        <v>0</v>
      </c>
      <c r="AL66" s="20">
        <f>IF(AJ66&lt;7,0,+SMALL(($G66,$J66,$M66,$P66,$S66,$V66,$Y66,$AB66,$AE66,$AH66),2))</f>
        <v>0</v>
      </c>
      <c r="AM66" s="20">
        <f>IF(AJ66&lt;8,0,+SMALL(($G66,$J66,$M66,$P66,$S66,$V66,$Y66,$AB66,$AE66,$AH66),3))</f>
        <v>0</v>
      </c>
      <c r="AN66" s="20">
        <f>IF(AJ66&lt;9,0,+SMALL(($G66,$J66,$M66,$P66,$S66,$V66,$Y66,$AB66,$AE66,$AH66),4))</f>
        <v>0</v>
      </c>
      <c r="AO66" s="20">
        <f>AI66-AK66-AL66-AM66-AN66</f>
        <v>40</v>
      </c>
      <c r="AP66" s="7">
        <f>RANK(AO66,$AO$6:$AO$78,0)</f>
        <v>59</v>
      </c>
    </row>
    <row r="67" spans="2:42" s="11" customFormat="1">
      <c r="B67" s="48" t="s">
        <v>124</v>
      </c>
      <c r="C67" s="36"/>
      <c r="D67" s="71" t="s">
        <v>107</v>
      </c>
      <c r="E67" s="7" t="str">
        <f>IF(VLOOKUP($B67,'DAMES BRUT'!$B$6:$E$78,4,FALSE)="","",(VLOOKUP($B67,'DAMES BRUT'!$B$6:$E$78,4,FALSE)))</f>
        <v/>
      </c>
      <c r="F67" s="7" t="str">
        <f>IF(VLOOKUP($B67,'DAMES NET'!$B$6:E$78,4,FALSE)="","",(VLOOKUP($B67,'DAMES NET'!$B$6:$E$78,4,FALSE)))</f>
        <v/>
      </c>
      <c r="G67" s="59" t="str">
        <f>IF(F67="","",SUM(E67:F67))</f>
        <v/>
      </c>
      <c r="H67" s="7">
        <f>IF(VLOOKUP($B67,'DAMES BRUT'!$B$6:$F$78,5,FALSE)="","",(VLOOKUP($B67,'DAMES BRUT'!$B$6:$F$78,5,FALSE)))</f>
        <v>0</v>
      </c>
      <c r="I67" s="7">
        <f>IF(VLOOKUP($B67,'DAMES NET'!$B$6:$F$78,5,FALSE)="","",(VLOOKUP($B67,'DAMES NET'!$B$6:$F$78,5,FALSE)))</f>
        <v>0</v>
      </c>
      <c r="J67" s="59">
        <f>IF(I67="","",SUM(H67:I67))</f>
        <v>0</v>
      </c>
      <c r="K67" s="7" t="str">
        <f>IF(VLOOKUP($B67,'DAMES BRUT'!$B$6:$G$78,6,FALSE)="","",(VLOOKUP($B67,'DAMES BRUT'!$B$6:$G$78,6,FALSE)))</f>
        <v/>
      </c>
      <c r="L67" s="7" t="str">
        <f>IF(VLOOKUP($B67,'DAMES NET'!$B$6:$G$78,6,FALSE)="","",(VLOOKUP($B67,'DAMES NET'!$B$6:$G$78,6,FALSE)))</f>
        <v/>
      </c>
      <c r="M67" s="59" t="str">
        <f>IF(L67="","",SUM(K67:L67))</f>
        <v/>
      </c>
      <c r="N67" s="7" t="str">
        <f>IF(VLOOKUP($B67,'DAMES BRUT'!$B$6:$H$78,7,FALSE)="","",(VLOOKUP($B67,'DAMES BRUT'!$B$6:$H$78,7,FALSE)))</f>
        <v/>
      </c>
      <c r="O67" s="7" t="str">
        <f>IF(VLOOKUP($B67,'DAMES NET'!$B$6:$H$78,7,FALSE)="","",(VLOOKUP($B67,'DAMES NET'!$B$6:$H$78,7,FALSE)))</f>
        <v/>
      </c>
      <c r="P67" s="59" t="str">
        <f>IF(O67="","",SUM(N67:O67))</f>
        <v/>
      </c>
      <c r="Q67" s="7" t="str">
        <f>IF(VLOOKUP($B67,'DAMES BRUT'!$B$6:$I$78,8,FALSE)="","",(VLOOKUP($B67,'DAMES BRUT'!$B$6:$I$78,8,FALSE)))</f>
        <v/>
      </c>
      <c r="R67" s="7" t="str">
        <f>IF(VLOOKUP($B67,'DAMES NET'!$B$6:$I$78,8,FALSE)="","",(VLOOKUP($B67,'DAMES NET'!$B$6:$I$78,8,FALSE)))</f>
        <v/>
      </c>
      <c r="S67" s="59" t="str">
        <f>IF(R67="","",SUM(Q67:R67))</f>
        <v/>
      </c>
      <c r="T67" s="7">
        <f>IF(VLOOKUP($B67,'DAMES BRUT'!$B$6:$J$78,9,FALSE)="","",(VLOOKUP($B67,'DAMES BRUT'!$B$6:$J$78,9,FALSE)))</f>
        <v>10</v>
      </c>
      <c r="U67" s="7">
        <f>IF(VLOOKUP($B67,'DAMES NET'!$B$6:$J$78,9,FALSE)="","",(VLOOKUP($B67,'DAMES NET'!$B$6:$J$78,9,FALSE)))</f>
        <v>29</v>
      </c>
      <c r="V67" s="59">
        <f>IF(U67="","",SUM(T67:U67))</f>
        <v>39</v>
      </c>
      <c r="W67" s="7" t="str">
        <f>IF(VLOOKUP($B67,'DAMES BRUT'!$B$6:$K$78,10,FALSE)="","",(VLOOKUP($B67,'DAMES BRUT'!$B$6:$K$78,10,FALSE)))</f>
        <v/>
      </c>
      <c r="X67" s="7" t="str">
        <f>IF(VLOOKUP($B67,'DAMES NET'!$B$6:$K$78,10,FALSE)="","",(VLOOKUP($B67,'DAMES NET'!$B$6:$K$78,10,FALSE)))</f>
        <v/>
      </c>
      <c r="Y67" s="59" t="str">
        <f>IF(X67="","",SUM(W67:X67))</f>
        <v/>
      </c>
      <c r="Z67" s="7" t="str">
        <f>IF(VLOOKUP($B67,'DAMES BRUT'!$B$6:$L$78,11,FALSE)="","",(VLOOKUP($B67,'DAMES BRUT'!$B$6:$L$78,11,FALSE)))</f>
        <v/>
      </c>
      <c r="AA67" s="7" t="str">
        <f>IF(VLOOKUP($B67,'DAMES NET'!$B$6:$L$78,11,FALSE)="","",(VLOOKUP($B67,'DAMES NET'!$B$6:$L$78,11,FALSE)))</f>
        <v/>
      </c>
      <c r="AB67" s="59" t="str">
        <f>IF(AA67="","",SUM(Z67:AA67))</f>
        <v/>
      </c>
      <c r="AC67" s="7" t="str">
        <f>IF(VLOOKUP($B67,'DAMES BRUT'!$B$6:$M$78,12,FALSE)="","",(VLOOKUP($B67,'DAMES BRUT'!$B$6:$M$78,12,FALSE)))</f>
        <v/>
      </c>
      <c r="AD67" s="7" t="str">
        <f>IF(VLOOKUP($B67,'DAMES NET'!$B$6:$M$78,12,FALSE)="","",(VLOOKUP($B67,'DAMES NET'!$B$6:$M$78,12,FALSE)))</f>
        <v/>
      </c>
      <c r="AE67" s="59" t="str">
        <f>IF(AD67="","",SUM(AC67:AD67))</f>
        <v/>
      </c>
      <c r="AF67" s="7" t="str">
        <f>IF(VLOOKUP($B67,'DAMES BRUT'!$B$6:$N$78,13,FALSE)="","",(VLOOKUP($B67,'DAMES BRUT'!$B$6:$N$73,13,FALSE)))</f>
        <v/>
      </c>
      <c r="AG67" s="7" t="str">
        <f>IF(VLOOKUP($B67,'DAMES NET'!$B$6:$N$78,13,FALSE)="","",(VLOOKUP($B67,'DAMES NET'!$B$6:$N$78,13,FALSE)))</f>
        <v/>
      </c>
      <c r="AH67" s="59" t="str">
        <f>IF(AG67="","",SUM(AF67:AG67))</f>
        <v/>
      </c>
      <c r="AI67" s="59">
        <f>SUM(G67,J67,M67,P67,S67,V67,Y67,AB67,AE67,AH67)</f>
        <v>39</v>
      </c>
      <c r="AJ67" s="20">
        <f>+COUNT(G67,J67,M67,P67,S67,V67,Y67,AB67,AE67,AH67)</f>
        <v>2</v>
      </c>
      <c r="AK67" s="20">
        <f>IF(AJ67&lt;6,0,+SMALL(($G67,$J67,$M67,$P67,$S67,$V67,$Y67,$AB67,$AE67,$AH67),1))</f>
        <v>0</v>
      </c>
      <c r="AL67" s="20">
        <f>IF(AJ67&lt;7,0,+SMALL(($G67,$J67,$M67,$P67,$S67,$V67,$Y67,$AB67,$AE67,$AH67),2))</f>
        <v>0</v>
      </c>
      <c r="AM67" s="20">
        <f>IF(AJ67&lt;8,0,+SMALL(($G67,$J67,$M67,$P67,$S67,$V67,$Y67,$AB67,$AE67,$AH67),3))</f>
        <v>0</v>
      </c>
      <c r="AN67" s="20">
        <f>IF(AJ67&lt;9,0,+SMALL(($G67,$J67,$M67,$P67,$S67,$V67,$Y67,$AB67,$AE67,$AH67),4))</f>
        <v>0</v>
      </c>
      <c r="AO67" s="20">
        <f>AI67-AK67-AL67-AM67-AN67</f>
        <v>39</v>
      </c>
      <c r="AP67" s="7">
        <f>RANK(AO67,$AO$6:$AO$78,0)</f>
        <v>62</v>
      </c>
    </row>
    <row r="68" spans="2:42" s="11" customFormat="1">
      <c r="B68" s="129" t="s">
        <v>340</v>
      </c>
      <c r="C68" s="36"/>
      <c r="D68" s="44" t="s">
        <v>5</v>
      </c>
      <c r="E68" s="7" t="str">
        <f>IF(VLOOKUP($B68,'DAMES BRUT'!$B$6:$E$78,4,FALSE)="","",(VLOOKUP($B68,'DAMES BRUT'!$B$6:$E$78,4,FALSE)))</f>
        <v/>
      </c>
      <c r="F68" s="7" t="str">
        <f>IF(VLOOKUP($B68,'DAMES NET'!$B$6:E$78,4,FALSE)="","",(VLOOKUP($B68,'DAMES NET'!$B$6:$E$78,4,FALSE)))</f>
        <v/>
      </c>
      <c r="G68" s="59" t="str">
        <f>IF(F68="","",SUM(E68:F68))</f>
        <v/>
      </c>
      <c r="H68" s="7" t="str">
        <f>IF(VLOOKUP($B68,'DAMES BRUT'!$B$6:$F$78,5,FALSE)="","",(VLOOKUP($B68,'DAMES BRUT'!$B$6:$F$78,5,FALSE)))</f>
        <v/>
      </c>
      <c r="I68" s="7" t="str">
        <f>IF(VLOOKUP($B68,'DAMES NET'!$B$6:$F$78,5,FALSE)="","",(VLOOKUP($B68,'DAMES NET'!$B$6:$F$78,5,FALSE)))</f>
        <v/>
      </c>
      <c r="J68" s="59" t="str">
        <f>IF(I68="","",SUM(H68:I68))</f>
        <v/>
      </c>
      <c r="K68" s="7" t="str">
        <f>IF(VLOOKUP($B68,'DAMES BRUT'!$B$6:$G$78,6,FALSE)="","",(VLOOKUP($B68,'DAMES BRUT'!$B$6:$G$78,6,FALSE)))</f>
        <v/>
      </c>
      <c r="L68" s="7" t="str">
        <f>IF(VLOOKUP($B68,'DAMES NET'!$B$6:$G$78,6,FALSE)="","",(VLOOKUP($B68,'DAMES NET'!$B$6:$G$78,6,FALSE)))</f>
        <v/>
      </c>
      <c r="M68" s="59" t="str">
        <f>IF(L68="","",SUM(K68:L68))</f>
        <v/>
      </c>
      <c r="N68" s="7" t="str">
        <f>IF(VLOOKUP($B68,'DAMES BRUT'!$B$6:$H$78,7,FALSE)="","",(VLOOKUP($B68,'DAMES BRUT'!$B$6:$H$78,7,FALSE)))</f>
        <v/>
      </c>
      <c r="O68" s="7" t="str">
        <f>IF(VLOOKUP($B68,'DAMES NET'!$B$6:$H$78,7,FALSE)="","",(VLOOKUP($B68,'DAMES NET'!$B$6:$H$78,7,FALSE)))</f>
        <v/>
      </c>
      <c r="P68" s="59" t="str">
        <f>IF(O68="","",SUM(N68:O68))</f>
        <v/>
      </c>
      <c r="Q68" s="7" t="str">
        <f>IF(VLOOKUP($B68,'DAMES BRUT'!$B$6:$I$78,8,FALSE)="","",(VLOOKUP($B68,'DAMES BRUT'!$B$6:$I$78,8,FALSE)))</f>
        <v/>
      </c>
      <c r="R68" s="7" t="str">
        <f>IF(VLOOKUP($B68,'DAMES NET'!$B$6:$I$78,8,FALSE)="","",(VLOOKUP($B68,'DAMES NET'!$B$6:$I$78,8,FALSE)))</f>
        <v/>
      </c>
      <c r="S68" s="59" t="str">
        <f>IF(R68="","",SUM(Q68:R68))</f>
        <v/>
      </c>
      <c r="T68" s="7" t="str">
        <f>IF(VLOOKUP($B68,'DAMES BRUT'!$B$6:$J$78,9,FALSE)="","",(VLOOKUP($B68,'DAMES BRUT'!$B$6:$J$78,9,FALSE)))</f>
        <v/>
      </c>
      <c r="U68" s="7" t="str">
        <f>IF(VLOOKUP($B68,'DAMES NET'!$B$6:$J$78,9,FALSE)="","",(VLOOKUP($B68,'DAMES NET'!$B$6:$J$78,9,FALSE)))</f>
        <v/>
      </c>
      <c r="V68" s="59" t="str">
        <f>IF(U68="","",SUM(T68:U68))</f>
        <v/>
      </c>
      <c r="W68" s="7">
        <f>IF(VLOOKUP($B68,'DAMES BRUT'!$B$6:$K$78,10,FALSE)="","",(VLOOKUP($B68,'DAMES BRUT'!$B$6:$K$78,10,FALSE)))</f>
        <v>8</v>
      </c>
      <c r="X68" s="7">
        <f>IF(VLOOKUP($B68,'DAMES NET'!$B$6:$K$78,10,FALSE)="","",(VLOOKUP($B68,'DAMES NET'!$B$6:$K$78,10,FALSE)))</f>
        <v>29</v>
      </c>
      <c r="Y68" s="59">
        <f>IF(X68="","",SUM(W68:X68))</f>
        <v>37</v>
      </c>
      <c r="Z68" s="7" t="str">
        <f>IF(VLOOKUP($B68,'DAMES BRUT'!$B$6:$L$78,11,FALSE)="","",(VLOOKUP($B68,'DAMES BRUT'!$B$6:$L$78,11,FALSE)))</f>
        <v/>
      </c>
      <c r="AA68" s="7" t="str">
        <f>IF(VLOOKUP($B68,'DAMES NET'!$B$6:$L$78,11,FALSE)="","",(VLOOKUP($B68,'DAMES NET'!$B$6:$L$78,11,FALSE)))</f>
        <v/>
      </c>
      <c r="AB68" s="59" t="str">
        <f>IF(AA68="","",SUM(Z68:AA68))</f>
        <v/>
      </c>
      <c r="AC68" s="7" t="str">
        <f>IF(VLOOKUP($B68,'DAMES BRUT'!$B$6:$M$78,12,FALSE)="","",(VLOOKUP($B68,'DAMES BRUT'!$B$6:$M$78,12,FALSE)))</f>
        <v/>
      </c>
      <c r="AD68" s="7" t="str">
        <f>IF(VLOOKUP($B68,'DAMES NET'!$B$6:$M$78,12,FALSE)="","",(VLOOKUP($B68,'DAMES NET'!$B$6:$M$78,12,FALSE)))</f>
        <v/>
      </c>
      <c r="AE68" s="59" t="str">
        <f>IF(AD68="","",SUM(AC68:AD68))</f>
        <v/>
      </c>
      <c r="AF68" s="7" t="str">
        <f>IF(VLOOKUP($B68,'DAMES BRUT'!$B$6:$N$78,13,FALSE)="","",(VLOOKUP($B68,'DAMES BRUT'!$B$6:$N$73,13,FALSE)))</f>
        <v/>
      </c>
      <c r="AG68" s="7" t="str">
        <f>IF(VLOOKUP($B68,'DAMES NET'!$B$6:$N$78,13,FALSE)="","",(VLOOKUP($B68,'DAMES NET'!$B$6:$N$78,13,FALSE)))</f>
        <v/>
      </c>
      <c r="AH68" s="59" t="str">
        <f>IF(AG68="","",SUM(AF68:AG68))</f>
        <v/>
      </c>
      <c r="AI68" s="59">
        <f>SUM(G68,J68,M68,P68,S68,V68,Y68,AB68,AE68,AH68)</f>
        <v>37</v>
      </c>
      <c r="AJ68" s="20">
        <f>+COUNT(G68,J68,M68,P68,S68,V68,Y68,AB68,AE68,AH68)</f>
        <v>1</v>
      </c>
      <c r="AK68" s="20">
        <f>IF(AJ68&lt;6,0,+SMALL(($G68,$J68,$M68,$P68,$S68,$V68,$Y68,$AB68,$AE68,$AH68),1))</f>
        <v>0</v>
      </c>
      <c r="AL68" s="20">
        <f>IF(AJ68&lt;7,0,+SMALL(($G68,$J68,$M68,$P68,$S68,$V68,$Y68,$AB68,$AE68,$AH68),2))</f>
        <v>0</v>
      </c>
      <c r="AM68" s="20">
        <f>IF(AJ68&lt;8,0,+SMALL(($G68,$J68,$M68,$P68,$S68,$V68,$Y68,$AB68,$AE68,$AH68),3))</f>
        <v>0</v>
      </c>
      <c r="AN68" s="20">
        <f>IF(AJ68&lt;9,0,+SMALL(($G68,$J68,$M68,$P68,$S68,$V68,$Y68,$AB68,$AE68,$AH68),4))</f>
        <v>0</v>
      </c>
      <c r="AO68" s="20">
        <f>AI68-AK68-AL68-AM68-AN68</f>
        <v>37</v>
      </c>
      <c r="AP68" s="7">
        <f>RANK(AO68,$AO$6:$AO$78,0)</f>
        <v>63</v>
      </c>
    </row>
    <row r="69" spans="2:42" s="11" customFormat="1">
      <c r="B69" s="129" t="s">
        <v>330</v>
      </c>
      <c r="C69" s="36"/>
      <c r="D69" s="128" t="s">
        <v>236</v>
      </c>
      <c r="E69" s="7" t="str">
        <f>IF(VLOOKUP($B69,'DAMES BRUT'!$B$6:$E$78,4,FALSE)="","",(VLOOKUP($B69,'DAMES BRUT'!$B$6:$E$78,4,FALSE)))</f>
        <v/>
      </c>
      <c r="F69" s="7" t="str">
        <f>IF(VLOOKUP($B69,'DAMES NET'!$B$6:E$78,4,FALSE)="","",(VLOOKUP($B69,'DAMES NET'!$B$6:$E$78,4,FALSE)))</f>
        <v/>
      </c>
      <c r="G69" s="59" t="str">
        <f>IF(F69="","",SUM(E69:F69))</f>
        <v/>
      </c>
      <c r="H69" s="7" t="str">
        <f>IF(VLOOKUP($B69,'DAMES BRUT'!$B$6:$F$78,5,FALSE)="","",(VLOOKUP($B69,'DAMES BRUT'!$B$6:$F$78,5,FALSE)))</f>
        <v/>
      </c>
      <c r="I69" s="7" t="str">
        <f>IF(VLOOKUP($B69,'DAMES NET'!$B$6:$F$78,5,FALSE)="","",(VLOOKUP($B69,'DAMES NET'!$B$6:$F$78,5,FALSE)))</f>
        <v/>
      </c>
      <c r="J69" s="59" t="str">
        <f>IF(I69="","",SUM(H69:I69))</f>
        <v/>
      </c>
      <c r="K69" s="7" t="str">
        <f>IF(VLOOKUP($B69,'DAMES BRUT'!$B$6:$G$78,6,FALSE)="","",(VLOOKUP($B69,'DAMES BRUT'!$B$6:$G$78,6,FALSE)))</f>
        <v/>
      </c>
      <c r="L69" s="7" t="str">
        <f>IF(VLOOKUP($B69,'DAMES NET'!$B$6:$G$78,6,FALSE)="","",(VLOOKUP($B69,'DAMES NET'!$B$6:$G$78,6,FALSE)))</f>
        <v/>
      </c>
      <c r="M69" s="59" t="str">
        <f>IF(L69="","",SUM(K69:L69))</f>
        <v/>
      </c>
      <c r="N69" s="7" t="str">
        <f>IF(VLOOKUP($B69,'DAMES BRUT'!$B$6:$H$78,7,FALSE)="","",(VLOOKUP($B69,'DAMES BRUT'!$B$6:$H$78,7,FALSE)))</f>
        <v/>
      </c>
      <c r="O69" s="7" t="str">
        <f>IF(VLOOKUP($B69,'DAMES NET'!$B$6:$H$78,7,FALSE)="","",(VLOOKUP($B69,'DAMES NET'!$B$6:$H$78,7,FALSE)))</f>
        <v/>
      </c>
      <c r="P69" s="59" t="str">
        <f>IF(O69="","",SUM(N69:O69))</f>
        <v/>
      </c>
      <c r="Q69" s="7" t="str">
        <f>IF(VLOOKUP($B69,'DAMES BRUT'!$B$6:$I$78,8,FALSE)="","",(VLOOKUP($B69,'DAMES BRUT'!$B$6:$I$78,8,FALSE)))</f>
        <v/>
      </c>
      <c r="R69" s="7" t="str">
        <f>IF(VLOOKUP($B69,'DAMES NET'!$B$6:$I$78,8,FALSE)="","",(VLOOKUP($B69,'DAMES NET'!$B$6:$I$78,8,FALSE)))</f>
        <v/>
      </c>
      <c r="S69" s="59" t="str">
        <f>IF(R69="","",SUM(Q69:R69))</f>
        <v/>
      </c>
      <c r="T69" s="7">
        <f>IF(VLOOKUP($B69,'DAMES BRUT'!$B$6:$J$78,9,FALSE)="","",(VLOOKUP($B69,'DAMES BRUT'!$B$6:$J$78,9,FALSE)))</f>
        <v>7</v>
      </c>
      <c r="U69" s="7">
        <f>IF(VLOOKUP($B69,'DAMES NET'!$B$6:$J$78,9,FALSE)="","",(VLOOKUP($B69,'DAMES NET'!$B$6:$J$78,9,FALSE)))</f>
        <v>28</v>
      </c>
      <c r="V69" s="59">
        <f>IF(U69="","",SUM(T69:U69))</f>
        <v>35</v>
      </c>
      <c r="W69" s="7" t="str">
        <f>IF(VLOOKUP($B69,'DAMES BRUT'!$B$6:$K$78,10,FALSE)="","",(VLOOKUP($B69,'DAMES BRUT'!$B$6:$K$78,10,FALSE)))</f>
        <v/>
      </c>
      <c r="X69" s="7" t="str">
        <f>IF(VLOOKUP($B69,'DAMES NET'!$B$6:$K$78,10,FALSE)="","",(VLOOKUP($B69,'DAMES NET'!$B$6:$K$78,10,FALSE)))</f>
        <v/>
      </c>
      <c r="Y69" s="59" t="str">
        <f>IF(X69="","",SUM(W69:X69))</f>
        <v/>
      </c>
      <c r="Z69" s="7" t="str">
        <f>IF(VLOOKUP($B69,'DAMES BRUT'!$B$6:$L$78,11,FALSE)="","",(VLOOKUP($B69,'DAMES BRUT'!$B$6:$L$78,11,FALSE)))</f>
        <v/>
      </c>
      <c r="AA69" s="7" t="str">
        <f>IF(VLOOKUP($B69,'DAMES NET'!$B$6:$L$78,11,FALSE)="","",(VLOOKUP($B69,'DAMES NET'!$B$6:$L$78,11,FALSE)))</f>
        <v/>
      </c>
      <c r="AB69" s="59" t="str">
        <f>IF(AA69="","",SUM(Z69:AA69))</f>
        <v/>
      </c>
      <c r="AC69" s="7" t="str">
        <f>IF(VLOOKUP($B69,'DAMES BRUT'!$B$6:$M$78,12,FALSE)="","",(VLOOKUP($B69,'DAMES BRUT'!$B$6:$M$78,12,FALSE)))</f>
        <v/>
      </c>
      <c r="AD69" s="7" t="str">
        <f>IF(VLOOKUP($B69,'DAMES NET'!$B$6:$M$78,12,FALSE)="","",(VLOOKUP($B69,'DAMES NET'!$B$6:$M$78,12,FALSE)))</f>
        <v/>
      </c>
      <c r="AE69" s="59" t="str">
        <f>IF(AD69="","",SUM(AC69:AD69))</f>
        <v/>
      </c>
      <c r="AF69" s="7" t="str">
        <f>IF(VLOOKUP($B69,'DAMES BRUT'!$B$6:$N$78,13,FALSE)="","",(VLOOKUP($B69,'DAMES BRUT'!$B$6:$N$73,13,FALSE)))</f>
        <v/>
      </c>
      <c r="AG69" s="7" t="str">
        <f>IF(VLOOKUP($B69,'DAMES NET'!$B$6:$N$78,13,FALSE)="","",(VLOOKUP($B69,'DAMES NET'!$B$6:$N$78,13,FALSE)))</f>
        <v/>
      </c>
      <c r="AH69" s="59" t="str">
        <f>IF(AG69="","",SUM(AF69:AG69))</f>
        <v/>
      </c>
      <c r="AI69" s="59">
        <f>SUM(G69,J69,M69,P69,S69,V69,Y69,AB69,AE69,AH69)</f>
        <v>35</v>
      </c>
      <c r="AJ69" s="20">
        <f>+COUNT(G69,J69,M69,P69,S69,V69,Y69,AB69,AE69,AH69)</f>
        <v>1</v>
      </c>
      <c r="AK69" s="20">
        <f>IF(AJ69&lt;6,0,+SMALL(($G69,$J69,$M69,$P69,$S69,$V69,$Y69,$AB69,$AE69,$AH69),1))</f>
        <v>0</v>
      </c>
      <c r="AL69" s="20">
        <f>IF(AJ69&lt;7,0,+SMALL(($G69,$J69,$M69,$P69,$S69,$V69,$Y69,$AB69,$AE69,$AH69),2))</f>
        <v>0</v>
      </c>
      <c r="AM69" s="20">
        <f>IF(AJ69&lt;8,0,+SMALL(($G69,$J69,$M69,$P69,$S69,$V69,$Y69,$AB69,$AE69,$AH69),3))</f>
        <v>0</v>
      </c>
      <c r="AN69" s="20">
        <f>IF(AJ69&lt;9,0,+SMALL(($G69,$J69,$M69,$P69,$S69,$V69,$Y69,$AB69,$AE69,$AH69),4))</f>
        <v>0</v>
      </c>
      <c r="AO69" s="20">
        <f>AI69-AK69-AL69-AM69-AN69</f>
        <v>35</v>
      </c>
      <c r="AP69" s="7">
        <f>RANK(AO69,$AO$6:$AO$78,0)</f>
        <v>64</v>
      </c>
    </row>
    <row r="70" spans="2:42" s="11" customFormat="1">
      <c r="B70" s="48" t="s">
        <v>263</v>
      </c>
      <c r="C70" s="36"/>
      <c r="D70" s="71" t="s">
        <v>107</v>
      </c>
      <c r="E70" s="7">
        <f>IF(VLOOKUP($B70,'DAMES BRUT'!$B$6:$E$78,4,FALSE)="","",(VLOOKUP($B70,'DAMES BRUT'!$B$6:$E$78,4,FALSE)))</f>
        <v>8</v>
      </c>
      <c r="F70" s="7">
        <f>IF(VLOOKUP($B70,'DAMES NET'!$B$6:E$78,4,FALSE)="","",(VLOOKUP($B70,'DAMES NET'!$B$6:$E$78,4,FALSE)))</f>
        <v>26</v>
      </c>
      <c r="G70" s="59">
        <f>IF(F70="","",SUM(E70:F70))</f>
        <v>34</v>
      </c>
      <c r="H70" s="7" t="str">
        <f>IF(VLOOKUP($B70,'DAMES BRUT'!$B$6:$F$78,5,FALSE)="","",(VLOOKUP($B70,'DAMES BRUT'!$B$6:$F$78,5,FALSE)))</f>
        <v/>
      </c>
      <c r="I70" s="7" t="str">
        <f>IF(VLOOKUP($B70,'DAMES NET'!$B$6:$F$78,5,FALSE)="","",(VLOOKUP($B70,'DAMES NET'!$B$6:$F$78,5,FALSE)))</f>
        <v/>
      </c>
      <c r="J70" s="59" t="str">
        <f>IF(I70="","",SUM(H70:I70))</f>
        <v/>
      </c>
      <c r="K70" s="7" t="str">
        <f>IF(VLOOKUP($B70,'DAMES BRUT'!$B$6:$G$78,6,FALSE)="","",(VLOOKUP($B70,'DAMES BRUT'!$B$6:$G$78,6,FALSE)))</f>
        <v/>
      </c>
      <c r="L70" s="7" t="str">
        <f>IF(VLOOKUP($B70,'DAMES NET'!$B$6:$G$78,6,FALSE)="","",(VLOOKUP($B70,'DAMES NET'!$B$6:$G$78,6,FALSE)))</f>
        <v/>
      </c>
      <c r="M70" s="59" t="str">
        <f>IF(L70="","",SUM(K70:L70))</f>
        <v/>
      </c>
      <c r="N70" s="7" t="str">
        <f>IF(VLOOKUP($B70,'DAMES BRUT'!$B$6:$H$78,7,FALSE)="","",(VLOOKUP($B70,'DAMES BRUT'!$B$6:$H$78,7,FALSE)))</f>
        <v/>
      </c>
      <c r="O70" s="7" t="str">
        <f>IF(VLOOKUP($B70,'DAMES NET'!$B$6:$H$78,7,FALSE)="","",(VLOOKUP($B70,'DAMES NET'!$B$6:$H$78,7,FALSE)))</f>
        <v/>
      </c>
      <c r="P70" s="59" t="str">
        <f>IF(O70="","",SUM(N70:O70))</f>
        <v/>
      </c>
      <c r="Q70" s="7" t="str">
        <f>IF(VLOOKUP($B70,'DAMES BRUT'!$B$6:$I$78,8,FALSE)="","",(VLOOKUP($B70,'DAMES BRUT'!$B$6:$I$78,8,FALSE)))</f>
        <v/>
      </c>
      <c r="R70" s="7" t="str">
        <f>IF(VLOOKUP($B70,'DAMES NET'!$B$6:$I$78,8,FALSE)="","",(VLOOKUP($B70,'DAMES NET'!$B$6:$I$78,8,FALSE)))</f>
        <v/>
      </c>
      <c r="S70" s="59" t="str">
        <f>IF(R70="","",SUM(Q70:R70))</f>
        <v/>
      </c>
      <c r="T70" s="7" t="str">
        <f>IF(VLOOKUP($B70,'DAMES BRUT'!$B$6:$J$78,9,FALSE)="","",(VLOOKUP($B70,'DAMES BRUT'!$B$6:$J$78,9,FALSE)))</f>
        <v/>
      </c>
      <c r="U70" s="7" t="str">
        <f>IF(VLOOKUP($B70,'DAMES NET'!$B$6:$J$78,9,FALSE)="","",(VLOOKUP($B70,'DAMES NET'!$B$6:$J$78,9,FALSE)))</f>
        <v/>
      </c>
      <c r="V70" s="59" t="str">
        <f>IF(U70="","",SUM(T70:U70))</f>
        <v/>
      </c>
      <c r="W70" s="7" t="str">
        <f>IF(VLOOKUP($B70,'DAMES BRUT'!$B$6:$K$78,10,FALSE)="","",(VLOOKUP($B70,'DAMES BRUT'!$B$6:$K$78,10,FALSE)))</f>
        <v/>
      </c>
      <c r="X70" s="7" t="str">
        <f>IF(VLOOKUP($B70,'DAMES NET'!$B$6:$K$78,10,FALSE)="","",(VLOOKUP($B70,'DAMES NET'!$B$6:$K$78,10,FALSE)))</f>
        <v/>
      </c>
      <c r="Y70" s="59" t="str">
        <f>IF(X70="","",SUM(W70:X70))</f>
        <v/>
      </c>
      <c r="Z70" s="7" t="str">
        <f>IF(VLOOKUP($B70,'DAMES BRUT'!$B$6:$L$78,11,FALSE)="","",(VLOOKUP($B70,'DAMES BRUT'!$B$6:$L$78,11,FALSE)))</f>
        <v/>
      </c>
      <c r="AA70" s="7" t="str">
        <f>IF(VLOOKUP($B70,'DAMES NET'!$B$6:$L$78,11,FALSE)="","",(VLOOKUP($B70,'DAMES NET'!$B$6:$L$78,11,FALSE)))</f>
        <v/>
      </c>
      <c r="AB70" s="59" t="str">
        <f>IF(AA70="","",SUM(Z70:AA70))</f>
        <v/>
      </c>
      <c r="AC70" s="7" t="str">
        <f>IF(VLOOKUP($B70,'DAMES BRUT'!$B$6:$M$78,12,FALSE)="","",(VLOOKUP($B70,'DAMES BRUT'!$B$6:$M$78,12,FALSE)))</f>
        <v/>
      </c>
      <c r="AD70" s="7" t="str">
        <f>IF(VLOOKUP($B70,'DAMES NET'!$B$6:$M$78,12,FALSE)="","",(VLOOKUP($B70,'DAMES NET'!$B$6:$M$78,12,FALSE)))</f>
        <v/>
      </c>
      <c r="AE70" s="59" t="str">
        <f>IF(AD70="","",SUM(AC70:AD70))</f>
        <v/>
      </c>
      <c r="AF70" s="7" t="str">
        <f>IF(VLOOKUP($B70,'DAMES BRUT'!$B$6:$N$78,13,FALSE)="","",(VLOOKUP($B70,'DAMES BRUT'!$B$6:$N$73,13,FALSE)))</f>
        <v/>
      </c>
      <c r="AG70" s="7" t="str">
        <f>IF(VLOOKUP($B70,'DAMES NET'!$B$6:$N$78,13,FALSE)="","",(VLOOKUP($B70,'DAMES NET'!$B$6:$N$78,13,FALSE)))</f>
        <v/>
      </c>
      <c r="AH70" s="59" t="str">
        <f>IF(AG70="","",SUM(AF70:AG70))</f>
        <v/>
      </c>
      <c r="AI70" s="59">
        <f>SUM(G70,J70,M70,P70,S70,V70,Y70,AB70,AE70,AH70)</f>
        <v>34</v>
      </c>
      <c r="AJ70" s="20">
        <f>+COUNT(G70,J70,M70,P70,S70,V70,Y70,AB70,AE70,AH70)</f>
        <v>1</v>
      </c>
      <c r="AK70" s="20">
        <f>IF(AJ70&lt;6,0,+SMALL(($G70,$J70,$M70,$P70,$S70,$V70,$Y70,$AB70,$AE70,$AH70),1))</f>
        <v>0</v>
      </c>
      <c r="AL70" s="20">
        <f>IF(AJ70&lt;7,0,+SMALL(($G70,$J70,$M70,$P70,$S70,$V70,$Y70,$AB70,$AE70,$AH70),2))</f>
        <v>0</v>
      </c>
      <c r="AM70" s="20">
        <f>IF(AJ70&lt;8,0,+SMALL(($G70,$J70,$M70,$P70,$S70,$V70,$Y70,$AB70,$AE70,$AH70),3))</f>
        <v>0</v>
      </c>
      <c r="AN70" s="20">
        <f>IF(AJ70&lt;9,0,+SMALL(($G70,$J70,$M70,$P70,$S70,$V70,$Y70,$AB70,$AE70,$AH70),4))</f>
        <v>0</v>
      </c>
      <c r="AO70" s="20">
        <f>AI70-AK70-AL70-AM70-AN70</f>
        <v>34</v>
      </c>
      <c r="AP70" s="7">
        <f>RANK(AO70,$AO$6:$AO$78,0)</f>
        <v>65</v>
      </c>
    </row>
    <row r="71" spans="2:42">
      <c r="B71" s="129" t="s">
        <v>344</v>
      </c>
      <c r="C71" s="36"/>
      <c r="D71" s="71" t="s">
        <v>107</v>
      </c>
      <c r="E71" s="7" t="str">
        <f>IF(VLOOKUP($B71,'DAMES BRUT'!$B$6:$E$78,4,FALSE)="","",(VLOOKUP($B71,'DAMES BRUT'!$B$6:$E$78,4,FALSE)))</f>
        <v/>
      </c>
      <c r="F71" s="7" t="str">
        <f>IF(VLOOKUP($B71,'DAMES NET'!$B$6:E$78,4,FALSE)="","",(VLOOKUP($B71,'DAMES NET'!$B$6:$E$78,4,FALSE)))</f>
        <v/>
      </c>
      <c r="G71" s="59" t="str">
        <f>IF(F71="","",SUM(E71:F71))</f>
        <v/>
      </c>
      <c r="H71" s="7">
        <f>IF(VLOOKUP($B71,'DAMES BRUT'!$B$6:$F$78,5,FALSE)="","",(VLOOKUP($B71,'DAMES BRUT'!$B$6:$F$78,5,FALSE)))</f>
        <v>9</v>
      </c>
      <c r="I71" s="7">
        <f>IF(VLOOKUP($B71,'DAMES NET'!$B$6:$F$78,5,FALSE)="","",(VLOOKUP($B71,'DAMES NET'!$B$6:$F$78,5,FALSE)))</f>
        <v>22</v>
      </c>
      <c r="J71" s="59">
        <f>IF(I71="","",SUM(H71:I71))</f>
        <v>31</v>
      </c>
      <c r="K71" s="7" t="str">
        <f>IF(VLOOKUP($B71,'DAMES BRUT'!$B$6:$G$78,6,FALSE)="","",(VLOOKUP($B71,'DAMES BRUT'!$B$6:$G$78,6,FALSE)))</f>
        <v/>
      </c>
      <c r="L71" s="7" t="str">
        <f>IF(VLOOKUP($B71,'DAMES NET'!$B$6:$G$78,6,FALSE)="","",(VLOOKUP($B71,'DAMES NET'!$B$6:$G$78,6,FALSE)))</f>
        <v/>
      </c>
      <c r="M71" s="59" t="str">
        <f>IF(L71="","",SUM(K71:L71))</f>
        <v/>
      </c>
      <c r="N71" s="7" t="str">
        <f>IF(VLOOKUP($B71,'DAMES BRUT'!$B$6:$H$78,7,FALSE)="","",(VLOOKUP($B71,'DAMES BRUT'!$B$6:$H$78,7,FALSE)))</f>
        <v/>
      </c>
      <c r="O71" s="7" t="str">
        <f>IF(VLOOKUP($B71,'DAMES NET'!$B$6:$H$78,7,FALSE)="","",(VLOOKUP($B71,'DAMES NET'!$B$6:$H$78,7,FALSE)))</f>
        <v/>
      </c>
      <c r="P71" s="59" t="str">
        <f>IF(O71="","",SUM(N71:O71))</f>
        <v/>
      </c>
      <c r="Q71" s="7" t="str">
        <f>IF(VLOOKUP($B71,'DAMES BRUT'!$B$6:$I$78,8,FALSE)="","",(VLOOKUP($B71,'DAMES BRUT'!$B$6:$I$78,8,FALSE)))</f>
        <v/>
      </c>
      <c r="R71" s="7" t="str">
        <f>IF(VLOOKUP($B71,'DAMES NET'!$B$6:$I$78,8,FALSE)="","",(VLOOKUP($B71,'DAMES NET'!$B$6:$I$78,8,FALSE)))</f>
        <v/>
      </c>
      <c r="S71" s="59" t="str">
        <f>IF(R71="","",SUM(Q71:R71))</f>
        <v/>
      </c>
      <c r="T71" s="7" t="str">
        <f>IF(VLOOKUP($B71,'DAMES BRUT'!$B$6:$J$78,9,FALSE)="","",(VLOOKUP($B71,'DAMES BRUT'!$B$6:$J$78,9,FALSE)))</f>
        <v/>
      </c>
      <c r="U71" s="7" t="str">
        <f>IF(VLOOKUP($B71,'DAMES NET'!$B$6:$J$78,9,FALSE)="","",(VLOOKUP($B71,'DAMES NET'!$B$6:$J$78,9,FALSE)))</f>
        <v/>
      </c>
      <c r="V71" s="59" t="str">
        <f>IF(U71="","",SUM(T71:U71))</f>
        <v/>
      </c>
      <c r="W71" s="7" t="str">
        <f>IF(VLOOKUP($B71,'DAMES BRUT'!$B$6:$K$78,10,FALSE)="","",(VLOOKUP($B71,'DAMES BRUT'!$B$6:$K$78,10,FALSE)))</f>
        <v/>
      </c>
      <c r="X71" s="7" t="str">
        <f>IF(VLOOKUP($B71,'DAMES NET'!$B$6:$K$78,10,FALSE)="","",(VLOOKUP($B71,'DAMES NET'!$B$6:$K$78,10,FALSE)))</f>
        <v/>
      </c>
      <c r="Y71" s="59" t="str">
        <f>IF(X71="","",SUM(W71:X71))</f>
        <v/>
      </c>
      <c r="Z71" s="7" t="str">
        <f>IF(VLOOKUP($B71,'DAMES BRUT'!$B$6:$L$78,11,FALSE)="","",(VLOOKUP($B71,'DAMES BRUT'!$B$6:$L$78,11,FALSE)))</f>
        <v/>
      </c>
      <c r="AA71" s="7" t="str">
        <f>IF(VLOOKUP($B71,'DAMES NET'!$B$6:$L$78,11,FALSE)="","",(VLOOKUP($B71,'DAMES NET'!$B$6:$L$78,11,FALSE)))</f>
        <v/>
      </c>
      <c r="AB71" s="59" t="str">
        <f>IF(AA71="","",SUM(Z71:AA71))</f>
        <v/>
      </c>
      <c r="AC71" s="7" t="str">
        <f>IF(VLOOKUP($B71,'DAMES BRUT'!$B$6:$M$78,12,FALSE)="","",(VLOOKUP($B71,'DAMES BRUT'!$B$6:$M$78,12,FALSE)))</f>
        <v/>
      </c>
      <c r="AD71" s="7" t="str">
        <f>IF(VLOOKUP($B71,'DAMES NET'!$B$6:$M$78,12,FALSE)="","",(VLOOKUP($B71,'DAMES NET'!$B$6:$M$78,12,FALSE)))</f>
        <v/>
      </c>
      <c r="AE71" s="59" t="str">
        <f>IF(AD71="","",SUM(AC71:AD71))</f>
        <v/>
      </c>
      <c r="AF71" s="7" t="str">
        <f>IF(VLOOKUP($B71,'DAMES BRUT'!$B$6:$N$78,13,FALSE)="","",(VLOOKUP($B71,'DAMES BRUT'!$B$6:$N$73,13,FALSE)))</f>
        <v/>
      </c>
      <c r="AG71" s="7" t="str">
        <f>IF(VLOOKUP($B71,'DAMES NET'!$B$6:$N$78,13,FALSE)="","",(VLOOKUP($B71,'DAMES NET'!$B$6:$N$78,13,FALSE)))</f>
        <v/>
      </c>
      <c r="AH71" s="59" t="str">
        <f>IF(AG71="","",SUM(AF71:AG71))</f>
        <v/>
      </c>
      <c r="AI71" s="59">
        <f>SUM(G71,J71,M71,P71,S71,V71,Y71,AB71,AE71,AH71)</f>
        <v>31</v>
      </c>
      <c r="AJ71" s="20">
        <f>+COUNT(G71,J71,M71,P71,S71,V71,Y71,AB71,AE71,AH71)</f>
        <v>1</v>
      </c>
      <c r="AK71" s="20">
        <f>IF(AJ71&lt;6,0,+SMALL(($G71,$J71,$M71,$P71,$S71,$V71,$Y71,$AB71,$AE71,$AH71),1))</f>
        <v>0</v>
      </c>
      <c r="AL71" s="20">
        <f>IF(AJ71&lt;7,0,+SMALL(($G71,$J71,$M71,$P71,$S71,$V71,$Y71,$AB71,$AE71,$AH71),2))</f>
        <v>0</v>
      </c>
      <c r="AM71" s="20">
        <f>IF(AJ71&lt;8,0,+SMALL(($G71,$J71,$M71,$P71,$S71,$V71,$Y71,$AB71,$AE71,$AH71),3))</f>
        <v>0</v>
      </c>
      <c r="AN71" s="20">
        <f>IF(AJ71&lt;9,0,+SMALL(($G71,$J71,$M71,$P71,$S71,$V71,$Y71,$AB71,$AE71,$AH71),4))</f>
        <v>0</v>
      </c>
      <c r="AO71" s="20">
        <f>AI71-AK71-AL71-AM71-AN71</f>
        <v>31</v>
      </c>
      <c r="AP71" s="7">
        <f>RANK(AO71,$AO$6:$AO$78,0)</f>
        <v>66</v>
      </c>
    </row>
    <row r="72" spans="2:42" s="11" customFormat="1">
      <c r="B72" s="129" t="s">
        <v>336</v>
      </c>
      <c r="C72" s="36"/>
      <c r="D72" s="75" t="s">
        <v>109</v>
      </c>
      <c r="E72" s="7" t="str">
        <f>IF(VLOOKUP($B72,'DAMES BRUT'!$B$6:$E$78,4,FALSE)="","",(VLOOKUP($B72,'DAMES BRUT'!$B$6:$E$78,4,FALSE)))</f>
        <v/>
      </c>
      <c r="F72" s="7" t="str">
        <f>IF(VLOOKUP($B72,'DAMES NET'!$B$6:E$78,4,FALSE)="","",(VLOOKUP($B72,'DAMES NET'!$B$6:$E$78,4,FALSE)))</f>
        <v/>
      </c>
      <c r="G72" s="59" t="str">
        <f>IF(F72="","",SUM(E72:F72))</f>
        <v/>
      </c>
      <c r="H72" s="7" t="str">
        <f>IF(VLOOKUP($B72,'DAMES BRUT'!$B$6:$F$78,5,FALSE)="","",(VLOOKUP($B72,'DAMES BRUT'!$B$6:$F$78,5,FALSE)))</f>
        <v/>
      </c>
      <c r="I72" s="7" t="str">
        <f>IF(VLOOKUP($B72,'DAMES NET'!$B$6:$F$78,5,FALSE)="","",(VLOOKUP($B72,'DAMES NET'!$B$6:$F$78,5,FALSE)))</f>
        <v/>
      </c>
      <c r="J72" s="59" t="str">
        <f>IF(I72="","",SUM(H72:I72))</f>
        <v/>
      </c>
      <c r="K72" s="7" t="str">
        <f>IF(VLOOKUP($B72,'DAMES BRUT'!$B$6:$G$78,6,FALSE)="","",(VLOOKUP($B72,'DAMES BRUT'!$B$6:$G$78,6,FALSE)))</f>
        <v/>
      </c>
      <c r="L72" s="7" t="str">
        <f>IF(VLOOKUP($B72,'DAMES NET'!$B$6:$G$78,6,FALSE)="","",(VLOOKUP($B72,'DAMES NET'!$B$6:$G$78,6,FALSE)))</f>
        <v/>
      </c>
      <c r="M72" s="59" t="str">
        <f>IF(L72="","",SUM(K72:L72))</f>
        <v/>
      </c>
      <c r="N72" s="7" t="str">
        <f>IF(VLOOKUP($B72,'DAMES BRUT'!$B$6:$H$78,7,FALSE)="","",(VLOOKUP($B72,'DAMES BRUT'!$B$6:$H$78,7,FALSE)))</f>
        <v/>
      </c>
      <c r="O72" s="7" t="str">
        <f>IF(VLOOKUP($B72,'DAMES NET'!$B$6:$H$78,7,FALSE)="","",(VLOOKUP($B72,'DAMES NET'!$B$6:$H$78,7,FALSE)))</f>
        <v/>
      </c>
      <c r="P72" s="59" t="str">
        <f>IF(O72="","",SUM(N72:O72))</f>
        <v/>
      </c>
      <c r="Q72" s="7">
        <f>IF(VLOOKUP($B72,'DAMES BRUT'!$B$6:$I$78,8,FALSE)="","",(VLOOKUP($B72,'DAMES BRUT'!$B$6:$I$78,8,FALSE)))</f>
        <v>10</v>
      </c>
      <c r="R72" s="7">
        <f>IF(VLOOKUP($B72,'DAMES NET'!$B$6:$I$78,8,FALSE)="","",(VLOOKUP($B72,'DAMES NET'!$B$6:$I$78,8,FALSE)))</f>
        <v>19</v>
      </c>
      <c r="S72" s="59">
        <f>IF(R72="","",SUM(Q72:R72))</f>
        <v>29</v>
      </c>
      <c r="T72" s="7" t="str">
        <f>IF(VLOOKUP($B72,'DAMES BRUT'!$B$6:$J$78,9,FALSE)="","",(VLOOKUP($B72,'DAMES BRUT'!$B$6:$J$78,9,FALSE)))</f>
        <v/>
      </c>
      <c r="U72" s="7" t="str">
        <f>IF(VLOOKUP($B72,'DAMES NET'!$B$6:$J$78,9,FALSE)="","",(VLOOKUP($B72,'DAMES NET'!$B$6:$J$78,9,FALSE)))</f>
        <v/>
      </c>
      <c r="V72" s="59" t="str">
        <f>IF(U72="","",SUM(T72:U72))</f>
        <v/>
      </c>
      <c r="W72" s="7" t="str">
        <f>IF(VLOOKUP($B72,'DAMES BRUT'!$B$6:$K$78,10,FALSE)="","",(VLOOKUP($B72,'DAMES BRUT'!$B$6:$K$78,10,FALSE)))</f>
        <v/>
      </c>
      <c r="X72" s="7" t="str">
        <f>IF(VLOOKUP($B72,'DAMES NET'!$B$6:$K$78,10,FALSE)="","",(VLOOKUP($B72,'DAMES NET'!$B$6:$K$78,10,FALSE)))</f>
        <v/>
      </c>
      <c r="Y72" s="59" t="str">
        <f>IF(X72="","",SUM(W72:X72))</f>
        <v/>
      </c>
      <c r="Z72" s="7" t="str">
        <f>IF(VLOOKUP($B72,'DAMES BRUT'!$B$6:$L$78,11,FALSE)="","",(VLOOKUP($B72,'DAMES BRUT'!$B$6:$L$78,11,FALSE)))</f>
        <v/>
      </c>
      <c r="AA72" s="7" t="str">
        <f>IF(VLOOKUP($B72,'DAMES NET'!$B$6:$L$78,11,FALSE)="","",(VLOOKUP($B72,'DAMES NET'!$B$6:$L$78,11,FALSE)))</f>
        <v/>
      </c>
      <c r="AB72" s="59" t="str">
        <f>IF(AA72="","",SUM(Z72:AA72))</f>
        <v/>
      </c>
      <c r="AC72" s="7" t="str">
        <f>IF(VLOOKUP($B72,'DAMES BRUT'!$B$6:$M$78,12,FALSE)="","",(VLOOKUP($B72,'DAMES BRUT'!$B$6:$M$78,12,FALSE)))</f>
        <v/>
      </c>
      <c r="AD72" s="7" t="str">
        <f>IF(VLOOKUP($B72,'DAMES NET'!$B$6:$M$78,12,FALSE)="","",(VLOOKUP($B72,'DAMES NET'!$B$6:$M$78,12,FALSE)))</f>
        <v/>
      </c>
      <c r="AE72" s="59" t="str">
        <f>IF(AD72="","",SUM(AC72:AD72))</f>
        <v/>
      </c>
      <c r="AF72" s="7" t="str">
        <f>IF(VLOOKUP($B72,'DAMES BRUT'!$B$6:$N$78,13,FALSE)="","",(VLOOKUP($B72,'DAMES BRUT'!$B$6:$N$73,13,FALSE)))</f>
        <v/>
      </c>
      <c r="AG72" s="7" t="str">
        <f>IF(VLOOKUP($B72,'DAMES NET'!$B$6:$N$78,13,FALSE)="","",(VLOOKUP($B72,'DAMES NET'!$B$6:$N$78,13,FALSE)))</f>
        <v/>
      </c>
      <c r="AH72" s="59" t="str">
        <f>IF(AG72="","",SUM(AF72:AG72))</f>
        <v/>
      </c>
      <c r="AI72" s="59">
        <f>SUM(G72,J72,M72,P72,S72,V72,Y72,AB72,AE72,AH72)</f>
        <v>29</v>
      </c>
      <c r="AJ72" s="20">
        <f>+COUNT(G72,J72,M72,P72,S72,V72,Y72,AB72,AE72,AH72)</f>
        <v>1</v>
      </c>
      <c r="AK72" s="20">
        <f>IF(AJ72&lt;6,0,+SMALL(($G72,$J72,$M72,$P72,$S72,$V72,$Y72,$AB72,$AE72,$AH72),1))</f>
        <v>0</v>
      </c>
      <c r="AL72" s="20">
        <f>IF(AJ72&lt;7,0,+SMALL(($G72,$J72,$M72,$P72,$S72,$V72,$Y72,$AB72,$AE72,$AH72),2))</f>
        <v>0</v>
      </c>
      <c r="AM72" s="20">
        <f>IF(AJ72&lt;8,0,+SMALL(($G72,$J72,$M72,$P72,$S72,$V72,$Y72,$AB72,$AE72,$AH72),3))</f>
        <v>0</v>
      </c>
      <c r="AN72" s="20">
        <f>IF(AJ72&lt;9,0,+SMALL(($G72,$J72,$M72,$P72,$S72,$V72,$Y72,$AB72,$AE72,$AH72),4))</f>
        <v>0</v>
      </c>
      <c r="AO72" s="20">
        <f>AI72-AK72-AL72-AM72-AN72</f>
        <v>29</v>
      </c>
      <c r="AP72" s="7">
        <f>RANK(AO72,$AO$6:$AO$78,0)</f>
        <v>67</v>
      </c>
    </row>
    <row r="73" spans="2:42">
      <c r="B73" s="48" t="s">
        <v>233</v>
      </c>
      <c r="C73" s="36"/>
      <c r="D73" s="119" t="s">
        <v>232</v>
      </c>
      <c r="E73" s="7">
        <f>IF(VLOOKUP($B73,'DAMES BRUT'!$B$6:$E$78,4,FALSE)="","",(VLOOKUP($B73,'DAMES BRUT'!$B$6:$E$78,4,FALSE)))</f>
        <v>6</v>
      </c>
      <c r="F73" s="7">
        <f>IF(VLOOKUP($B73,'DAMES NET'!$B$6:E$78,4,FALSE)="","",(VLOOKUP($B73,'DAMES NET'!$B$6:$E$78,4,FALSE)))</f>
        <v>23</v>
      </c>
      <c r="G73" s="59">
        <f>IF(F73="","",SUM(E73:F73))</f>
        <v>29</v>
      </c>
      <c r="H73" s="7" t="str">
        <f>IF(VLOOKUP($B73,'DAMES BRUT'!$B$6:$F$78,5,FALSE)="","",(VLOOKUP($B73,'DAMES BRUT'!$B$6:$F$78,5,FALSE)))</f>
        <v/>
      </c>
      <c r="I73" s="7" t="str">
        <f>IF(VLOOKUP($B73,'DAMES NET'!$B$6:$F$78,5,FALSE)="","",(VLOOKUP($B73,'DAMES NET'!$B$6:$F$78,5,FALSE)))</f>
        <v/>
      </c>
      <c r="J73" s="59" t="str">
        <f>IF(I73="","",SUM(H73:I73))</f>
        <v/>
      </c>
      <c r="K73" s="7" t="str">
        <f>IF(VLOOKUP($B73,'DAMES BRUT'!$B$6:$G$78,6,FALSE)="","",(VLOOKUP($B73,'DAMES BRUT'!$B$6:$G$78,6,FALSE)))</f>
        <v/>
      </c>
      <c r="L73" s="7" t="str">
        <f>IF(VLOOKUP($B73,'DAMES NET'!$B$6:$G$78,6,FALSE)="","",(VLOOKUP($B73,'DAMES NET'!$B$6:$G$78,6,FALSE)))</f>
        <v/>
      </c>
      <c r="M73" s="59" t="str">
        <f>IF(L73="","",SUM(K73:L73))</f>
        <v/>
      </c>
      <c r="N73" s="7" t="str">
        <f>IF(VLOOKUP($B73,'DAMES BRUT'!$B$6:$H$78,7,FALSE)="","",(VLOOKUP($B73,'DAMES BRUT'!$B$6:$H$78,7,FALSE)))</f>
        <v/>
      </c>
      <c r="O73" s="7" t="str">
        <f>IF(VLOOKUP($B73,'DAMES NET'!$B$6:$H$78,7,FALSE)="","",(VLOOKUP($B73,'DAMES NET'!$B$6:$H$78,7,FALSE)))</f>
        <v/>
      </c>
      <c r="P73" s="59" t="str">
        <f>IF(O73="","",SUM(N73:O73))</f>
        <v/>
      </c>
      <c r="Q73" s="7" t="str">
        <f>IF(VLOOKUP($B73,'DAMES BRUT'!$B$6:$I$78,8,FALSE)="","",(VLOOKUP($B73,'DAMES BRUT'!$B$6:$I$78,8,FALSE)))</f>
        <v/>
      </c>
      <c r="R73" s="7" t="str">
        <f>IF(VLOOKUP($B73,'DAMES NET'!$B$6:$I$78,8,FALSE)="","",(VLOOKUP($B73,'DAMES NET'!$B$6:$I$78,8,FALSE)))</f>
        <v/>
      </c>
      <c r="S73" s="59" t="str">
        <f>IF(R73="","",SUM(Q73:R73))</f>
        <v/>
      </c>
      <c r="T73" s="7" t="str">
        <f>IF(VLOOKUP($B73,'DAMES BRUT'!$B$6:$J$78,9,FALSE)="","",(VLOOKUP($B73,'DAMES BRUT'!$B$6:$J$78,9,FALSE)))</f>
        <v/>
      </c>
      <c r="U73" s="7" t="str">
        <f>IF(VLOOKUP($B73,'DAMES NET'!$B$6:$J$78,9,FALSE)="","",(VLOOKUP($B73,'DAMES NET'!$B$6:$J$78,9,FALSE)))</f>
        <v/>
      </c>
      <c r="V73" s="59" t="str">
        <f>IF(U73="","",SUM(T73:U73))</f>
        <v/>
      </c>
      <c r="W73" s="7" t="str">
        <f>IF(VLOOKUP($B73,'DAMES BRUT'!$B$6:$K$78,10,FALSE)="","",(VLOOKUP($B73,'DAMES BRUT'!$B$6:$K$78,10,FALSE)))</f>
        <v/>
      </c>
      <c r="X73" s="7" t="str">
        <f>IF(VLOOKUP($B73,'DAMES NET'!$B$6:$K$78,10,FALSE)="","",(VLOOKUP($B73,'DAMES NET'!$B$6:$K$78,10,FALSE)))</f>
        <v/>
      </c>
      <c r="Y73" s="59" t="str">
        <f>IF(X73="","",SUM(W73:X73))</f>
        <v/>
      </c>
      <c r="Z73" s="7" t="str">
        <f>IF(VLOOKUP($B73,'DAMES BRUT'!$B$6:$L$78,11,FALSE)="","",(VLOOKUP($B73,'DAMES BRUT'!$B$6:$L$78,11,FALSE)))</f>
        <v/>
      </c>
      <c r="AA73" s="7" t="str">
        <f>IF(VLOOKUP($B73,'DAMES NET'!$B$6:$L$78,11,FALSE)="","",(VLOOKUP($B73,'DAMES NET'!$B$6:$L$78,11,FALSE)))</f>
        <v/>
      </c>
      <c r="AB73" s="59" t="str">
        <f>IF(AA73="","",SUM(Z73:AA73))</f>
        <v/>
      </c>
      <c r="AC73" s="7" t="str">
        <f>IF(VLOOKUP($B73,'DAMES BRUT'!$B$6:$M$78,12,FALSE)="","",(VLOOKUP($B73,'DAMES BRUT'!$B$6:$M$78,12,FALSE)))</f>
        <v/>
      </c>
      <c r="AD73" s="7" t="str">
        <f>IF(VLOOKUP($B73,'DAMES NET'!$B$6:$M$78,12,FALSE)="","",(VLOOKUP($B73,'DAMES NET'!$B$6:$M$78,12,FALSE)))</f>
        <v/>
      </c>
      <c r="AE73" s="59" t="str">
        <f>IF(AD73="","",SUM(AC73:AD73))</f>
        <v/>
      </c>
      <c r="AF73" s="7" t="str">
        <f>IF(VLOOKUP($B73,'DAMES BRUT'!$B$6:$N$78,13,FALSE)="","",(VLOOKUP($B73,'DAMES BRUT'!$B$6:$N$73,13,FALSE)))</f>
        <v/>
      </c>
      <c r="AG73" s="7" t="str">
        <f>IF(VLOOKUP($B73,'DAMES NET'!$B$6:$N$78,13,FALSE)="","",(VLOOKUP($B73,'DAMES NET'!$B$6:$N$78,13,FALSE)))</f>
        <v/>
      </c>
      <c r="AH73" s="59" t="str">
        <f>IF(AG73="","",SUM(AF73:AG73))</f>
        <v/>
      </c>
      <c r="AI73" s="59">
        <f>SUM(G73,J73,M73,P73,S73,V73,Y73,AB73,AE73,AH73)</f>
        <v>29</v>
      </c>
      <c r="AJ73" s="20">
        <f>+COUNT(G73,J73,M73,P73,S73,V73,Y73,AB73,AE73,AH73)</f>
        <v>1</v>
      </c>
      <c r="AK73" s="20">
        <f>IF(AJ73&lt;6,0,+SMALL(($G73,$J73,$M73,$P73,$S73,$V73,$Y73,$AB73,$AE73,$AH73),1))</f>
        <v>0</v>
      </c>
      <c r="AL73" s="20">
        <f>IF(AJ73&lt;7,0,+SMALL(($G73,$J73,$M73,$P73,$S73,$V73,$Y73,$AB73,$AE73,$AH73),2))</f>
        <v>0</v>
      </c>
      <c r="AM73" s="20">
        <f>IF(AJ73&lt;8,0,+SMALL(($G73,$J73,$M73,$P73,$S73,$V73,$Y73,$AB73,$AE73,$AH73),3))</f>
        <v>0</v>
      </c>
      <c r="AN73" s="20">
        <f>IF(AJ73&lt;9,0,+SMALL(($G73,$J73,$M73,$P73,$S73,$V73,$Y73,$AB73,$AE73,$AH73),4))</f>
        <v>0</v>
      </c>
      <c r="AO73" s="20">
        <f>AI73-AK73-AL73-AM73-AN73</f>
        <v>29</v>
      </c>
      <c r="AP73" s="7">
        <f>RANK(AO73,$AO$6:$AO$78,0)</f>
        <v>67</v>
      </c>
    </row>
    <row r="74" spans="2:42" s="11" customFormat="1">
      <c r="B74" s="48" t="s">
        <v>82</v>
      </c>
      <c r="C74" s="36"/>
      <c r="D74" s="78" t="s">
        <v>11</v>
      </c>
      <c r="E74" s="7" t="str">
        <f>IF(VLOOKUP($B74,'DAMES BRUT'!$B$6:$E$78,4,FALSE)="","",(VLOOKUP($B74,'DAMES BRUT'!$B$6:$E$78,4,FALSE)))</f>
        <v/>
      </c>
      <c r="F74" s="7" t="str">
        <f>IF(VLOOKUP($B74,'DAMES NET'!$B$6:E$78,4,FALSE)="","",(VLOOKUP($B74,'DAMES NET'!$B$6:$E$78,4,FALSE)))</f>
        <v/>
      </c>
      <c r="G74" s="59" t="str">
        <f>IF(F74="","",SUM(E74:F74))</f>
        <v/>
      </c>
      <c r="H74" s="7" t="str">
        <f>IF(VLOOKUP($B74,'DAMES BRUT'!$B$6:$F$78,5,FALSE)="","",(VLOOKUP($B74,'DAMES BRUT'!$B$6:$F$78,5,FALSE)))</f>
        <v/>
      </c>
      <c r="I74" s="7" t="str">
        <f>IF(VLOOKUP($B74,'DAMES NET'!$B$6:$F$78,5,FALSE)="","",(VLOOKUP($B74,'DAMES NET'!$B$6:$F$78,5,FALSE)))</f>
        <v/>
      </c>
      <c r="J74" s="59" t="str">
        <f>IF(I74="","",SUM(H74:I74))</f>
        <v/>
      </c>
      <c r="K74" s="7">
        <f>IF(VLOOKUP($B74,'DAMES BRUT'!$B$6:$G$78,6,FALSE)="","",(VLOOKUP($B74,'DAMES BRUT'!$B$6:$G$78,6,FALSE)))</f>
        <v>4</v>
      </c>
      <c r="L74" s="7">
        <f>IF(VLOOKUP($B74,'DAMES NET'!$B$6:$G$78,6,FALSE)="","",(VLOOKUP($B74,'DAMES NET'!$B$6:$G$78,6,FALSE)))</f>
        <v>25</v>
      </c>
      <c r="M74" s="59">
        <f>IF(L74="","",SUM(K74:L74))</f>
        <v>29</v>
      </c>
      <c r="N74" s="7" t="str">
        <f>IF(VLOOKUP($B74,'DAMES BRUT'!$B$6:$H$78,7,FALSE)="","",(VLOOKUP($B74,'DAMES BRUT'!$B$6:$H$78,7,FALSE)))</f>
        <v/>
      </c>
      <c r="O74" s="7" t="str">
        <f>IF(VLOOKUP($B74,'DAMES NET'!$B$6:$H$78,7,FALSE)="","",(VLOOKUP($B74,'DAMES NET'!$B$6:$H$78,7,FALSE)))</f>
        <v/>
      </c>
      <c r="P74" s="59" t="str">
        <f>IF(O74="","",SUM(N74:O74))</f>
        <v/>
      </c>
      <c r="Q74" s="7" t="str">
        <f>IF(VLOOKUP($B74,'DAMES BRUT'!$B$6:$I$78,8,FALSE)="","",(VLOOKUP($B74,'DAMES BRUT'!$B$6:$I$78,8,FALSE)))</f>
        <v/>
      </c>
      <c r="R74" s="7" t="str">
        <f>IF(VLOOKUP($B74,'DAMES NET'!$B$6:$I$78,8,FALSE)="","",(VLOOKUP($B74,'DAMES NET'!$B$6:$I$78,8,FALSE)))</f>
        <v/>
      </c>
      <c r="S74" s="59" t="str">
        <f>IF(R74="","",SUM(Q74:R74))</f>
        <v/>
      </c>
      <c r="T74" s="7" t="str">
        <f>IF(VLOOKUP($B74,'DAMES BRUT'!$B$6:$J$78,9,FALSE)="","",(VLOOKUP($B74,'DAMES BRUT'!$B$6:$J$78,9,FALSE)))</f>
        <v/>
      </c>
      <c r="U74" s="7" t="str">
        <f>IF(VLOOKUP($B74,'DAMES NET'!$B$6:$J$78,9,FALSE)="","",(VLOOKUP($B74,'DAMES NET'!$B$6:$J$78,9,FALSE)))</f>
        <v/>
      </c>
      <c r="V74" s="59" t="str">
        <f>IF(U74="","",SUM(T74:U74))</f>
        <v/>
      </c>
      <c r="W74" s="7" t="str">
        <f>IF(VLOOKUP($B74,'DAMES BRUT'!$B$6:$K$78,10,FALSE)="","",(VLOOKUP($B74,'DAMES BRUT'!$B$6:$K$78,10,FALSE)))</f>
        <v/>
      </c>
      <c r="X74" s="7" t="str">
        <f>IF(VLOOKUP($B74,'DAMES NET'!$B$6:$K$78,10,FALSE)="","",(VLOOKUP($B74,'DAMES NET'!$B$6:$K$78,10,FALSE)))</f>
        <v/>
      </c>
      <c r="Y74" s="59" t="str">
        <f>IF(X74="","",SUM(W74:X74))</f>
        <v/>
      </c>
      <c r="Z74" s="7" t="str">
        <f>IF(VLOOKUP($B74,'DAMES BRUT'!$B$6:$L$78,11,FALSE)="","",(VLOOKUP($B74,'DAMES BRUT'!$B$6:$L$78,11,FALSE)))</f>
        <v/>
      </c>
      <c r="AA74" s="7" t="str">
        <f>IF(VLOOKUP($B74,'DAMES NET'!$B$6:$L$78,11,FALSE)="","",(VLOOKUP($B74,'DAMES NET'!$B$6:$L$78,11,FALSE)))</f>
        <v/>
      </c>
      <c r="AB74" s="59" t="str">
        <f>IF(AA74="","",SUM(Z74:AA74))</f>
        <v/>
      </c>
      <c r="AC74" s="7" t="str">
        <f>IF(VLOOKUP($B74,'DAMES BRUT'!$B$6:$M$78,12,FALSE)="","",(VLOOKUP($B74,'DAMES BRUT'!$B$6:$M$78,12,FALSE)))</f>
        <v/>
      </c>
      <c r="AD74" s="7" t="str">
        <f>IF(VLOOKUP($B74,'DAMES NET'!$B$6:$M$78,12,FALSE)="","",(VLOOKUP($B74,'DAMES NET'!$B$6:$M$78,12,FALSE)))</f>
        <v/>
      </c>
      <c r="AE74" s="59" t="str">
        <f>IF(AD74="","",SUM(AC74:AD74))</f>
        <v/>
      </c>
      <c r="AF74" s="7" t="str">
        <f>IF(VLOOKUP($B74,'DAMES BRUT'!$B$6:$N$78,13,FALSE)="","",(VLOOKUP($B74,'DAMES BRUT'!$B$6:$N$73,13,FALSE)))</f>
        <v/>
      </c>
      <c r="AG74" s="7" t="str">
        <f>IF(VLOOKUP($B74,'DAMES NET'!$B$6:$N$78,13,FALSE)="","",(VLOOKUP($B74,'DAMES NET'!$B$6:$N$78,13,FALSE)))</f>
        <v/>
      </c>
      <c r="AH74" s="59" t="str">
        <f>IF(AG74="","",SUM(AF74:AG74))</f>
        <v/>
      </c>
      <c r="AI74" s="59">
        <f>SUM(G74,J74,M74,P74,S74,V74,Y74,AB74,AE74,AH74)</f>
        <v>29</v>
      </c>
      <c r="AJ74" s="20">
        <f>+COUNT(G74,J74,M74,P74,S74,V74,Y74,AB74,AE74,AH74)</f>
        <v>1</v>
      </c>
      <c r="AK74" s="20">
        <f>IF(AJ74&lt;6,0,+SMALL(($G74,$J74,$M74,$P74,$S74,$V74,$Y74,$AB74,$AE74,$AH74),1))</f>
        <v>0</v>
      </c>
      <c r="AL74" s="20">
        <f>IF(AJ74&lt;7,0,+SMALL(($G74,$J74,$M74,$P74,$S74,$V74,$Y74,$AB74,$AE74,$AH74),2))</f>
        <v>0</v>
      </c>
      <c r="AM74" s="20">
        <f>IF(AJ74&lt;8,0,+SMALL(($G74,$J74,$M74,$P74,$S74,$V74,$Y74,$AB74,$AE74,$AH74),3))</f>
        <v>0</v>
      </c>
      <c r="AN74" s="20">
        <f>IF(AJ74&lt;9,0,+SMALL(($G74,$J74,$M74,$P74,$S74,$V74,$Y74,$AB74,$AE74,$AH74),4))</f>
        <v>0</v>
      </c>
      <c r="AO74" s="20">
        <f>AI74-AK74-AL74-AM74-AN74</f>
        <v>29</v>
      </c>
      <c r="AP74" s="7">
        <f>RANK(AO74,$AO$6:$AO$78,0)</f>
        <v>67</v>
      </c>
    </row>
    <row r="75" spans="2:42" s="11" customFormat="1">
      <c r="B75" s="48" t="s">
        <v>265</v>
      </c>
      <c r="C75" s="36"/>
      <c r="D75" s="71" t="s">
        <v>107</v>
      </c>
      <c r="E75" s="7">
        <f>IF(VLOOKUP($B75,'DAMES BRUT'!$B$6:$E$78,4,FALSE)="","",(VLOOKUP($B75,'DAMES BRUT'!$B$6:$E$78,4,FALSE)))</f>
        <v>7</v>
      </c>
      <c r="F75" s="7">
        <f>IF(VLOOKUP($B75,'DAMES NET'!$B$6:E$78,4,FALSE)="","",(VLOOKUP($B75,'DAMES NET'!$B$6:$E$78,4,FALSE)))</f>
        <v>21</v>
      </c>
      <c r="G75" s="59">
        <f>IF(F75="","",SUM(E75:F75))</f>
        <v>28</v>
      </c>
      <c r="H75" s="7" t="str">
        <f>IF(VLOOKUP($B75,'DAMES BRUT'!$B$6:$F$78,5,FALSE)="","",(VLOOKUP($B75,'DAMES BRUT'!$B$6:$F$78,5,FALSE)))</f>
        <v/>
      </c>
      <c r="I75" s="7" t="str">
        <f>IF(VLOOKUP($B75,'DAMES NET'!$B$6:$F$78,5,FALSE)="","",(VLOOKUP($B75,'DAMES NET'!$B$6:$F$78,5,FALSE)))</f>
        <v/>
      </c>
      <c r="J75" s="59" t="str">
        <f>IF(I75="","",SUM(H75:I75))</f>
        <v/>
      </c>
      <c r="K75" s="7" t="str">
        <f>IF(VLOOKUP($B75,'DAMES BRUT'!$B$6:$G$78,6,FALSE)="","",(VLOOKUP($B75,'DAMES BRUT'!$B$6:$G$78,6,FALSE)))</f>
        <v/>
      </c>
      <c r="L75" s="7" t="str">
        <f>IF(VLOOKUP($B75,'DAMES NET'!$B$6:$G$78,6,FALSE)="","",(VLOOKUP($B75,'DAMES NET'!$B$6:$G$78,6,FALSE)))</f>
        <v/>
      </c>
      <c r="M75" s="59" t="str">
        <f>IF(L75="","",SUM(K75:L75))</f>
        <v/>
      </c>
      <c r="N75" s="7" t="str">
        <f>IF(VLOOKUP($B75,'DAMES BRUT'!$B$6:$H$78,7,FALSE)="","",(VLOOKUP($B75,'DAMES BRUT'!$B$6:$H$78,7,FALSE)))</f>
        <v/>
      </c>
      <c r="O75" s="7" t="str">
        <f>IF(VLOOKUP($B75,'DAMES NET'!$B$6:$H$78,7,FALSE)="","",(VLOOKUP($B75,'DAMES NET'!$B$6:$H$78,7,FALSE)))</f>
        <v/>
      </c>
      <c r="P75" s="59" t="str">
        <f>IF(O75="","",SUM(N75:O75))</f>
        <v/>
      </c>
      <c r="Q75" s="7" t="str">
        <f>IF(VLOOKUP($B75,'DAMES BRUT'!$B$6:$I$78,8,FALSE)="","",(VLOOKUP($B75,'DAMES BRUT'!$B$6:$I$78,8,FALSE)))</f>
        <v/>
      </c>
      <c r="R75" s="7" t="str">
        <f>IF(VLOOKUP($B75,'DAMES NET'!$B$6:$I$78,8,FALSE)="","",(VLOOKUP($B75,'DAMES NET'!$B$6:$I$78,8,FALSE)))</f>
        <v/>
      </c>
      <c r="S75" s="59" t="str">
        <f>IF(R75="","",SUM(Q75:R75))</f>
        <v/>
      </c>
      <c r="T75" s="7" t="str">
        <f>IF(VLOOKUP($B75,'DAMES BRUT'!$B$6:$J$78,9,FALSE)="","",(VLOOKUP($B75,'DAMES BRUT'!$B$6:$J$78,9,FALSE)))</f>
        <v/>
      </c>
      <c r="U75" s="7" t="str">
        <f>IF(VLOOKUP($B75,'DAMES NET'!$B$6:$J$78,9,FALSE)="","",(VLOOKUP($B75,'DAMES NET'!$B$6:$J$78,9,FALSE)))</f>
        <v/>
      </c>
      <c r="V75" s="59" t="str">
        <f>IF(U75="","",SUM(T75:U75))</f>
        <v/>
      </c>
      <c r="W75" s="7" t="str">
        <f>IF(VLOOKUP($B75,'DAMES BRUT'!$B$6:$K$78,10,FALSE)="","",(VLOOKUP($B75,'DAMES BRUT'!$B$6:$K$78,10,FALSE)))</f>
        <v/>
      </c>
      <c r="X75" s="7" t="str">
        <f>IF(VLOOKUP($B75,'DAMES NET'!$B$6:$K$78,10,FALSE)="","",(VLOOKUP($B75,'DAMES NET'!$B$6:$K$78,10,FALSE)))</f>
        <v/>
      </c>
      <c r="Y75" s="59" t="str">
        <f>IF(X75="","",SUM(W75:X75))</f>
        <v/>
      </c>
      <c r="Z75" s="7" t="str">
        <f>IF(VLOOKUP($B75,'DAMES BRUT'!$B$6:$L$78,11,FALSE)="","",(VLOOKUP($B75,'DAMES BRUT'!$B$6:$L$78,11,FALSE)))</f>
        <v/>
      </c>
      <c r="AA75" s="7" t="str">
        <f>IF(VLOOKUP($B75,'DAMES NET'!$B$6:$L$78,11,FALSE)="","",(VLOOKUP($B75,'DAMES NET'!$B$6:$L$78,11,FALSE)))</f>
        <v/>
      </c>
      <c r="AB75" s="59" t="str">
        <f>IF(AA75="","",SUM(Z75:AA75))</f>
        <v/>
      </c>
      <c r="AC75" s="7" t="str">
        <f>IF(VLOOKUP($B75,'DAMES BRUT'!$B$6:$M$78,12,FALSE)="","",(VLOOKUP($B75,'DAMES BRUT'!$B$6:$M$78,12,FALSE)))</f>
        <v/>
      </c>
      <c r="AD75" s="7" t="str">
        <f>IF(VLOOKUP($B75,'DAMES NET'!$B$6:$M$78,12,FALSE)="","",(VLOOKUP($B75,'DAMES NET'!$B$6:$M$78,12,FALSE)))</f>
        <v/>
      </c>
      <c r="AE75" s="59" t="str">
        <f>IF(AD75="","",SUM(AC75:AD75))</f>
        <v/>
      </c>
      <c r="AF75" s="7" t="str">
        <f>IF(VLOOKUP($B75,'DAMES BRUT'!$B$6:$N$78,13,FALSE)="","",(VLOOKUP($B75,'DAMES BRUT'!$B$6:$N$73,13,FALSE)))</f>
        <v/>
      </c>
      <c r="AG75" s="7" t="str">
        <f>IF(VLOOKUP($B75,'DAMES NET'!$B$6:$N$78,13,FALSE)="","",(VLOOKUP($B75,'DAMES NET'!$B$6:$N$78,13,FALSE)))</f>
        <v/>
      </c>
      <c r="AH75" s="59" t="str">
        <f>IF(AG75="","",SUM(AF75:AG75))</f>
        <v/>
      </c>
      <c r="AI75" s="59">
        <f>SUM(G75,J75,M75,P75,S75,V75,Y75,AB75,AE75,AH75)</f>
        <v>28</v>
      </c>
      <c r="AJ75" s="20">
        <f>+COUNT(G75,J75,M75,P75,S75,V75,Y75,AB75,AE75,AH75)</f>
        <v>1</v>
      </c>
      <c r="AK75" s="20">
        <f>IF(AJ75&lt;6,0,+SMALL(($G75,$J75,$M75,$P75,$S75,$V75,$Y75,$AB75,$AE75,$AH75),1))</f>
        <v>0</v>
      </c>
      <c r="AL75" s="20">
        <f>IF(AJ75&lt;7,0,+SMALL(($G75,$J75,$M75,$P75,$S75,$V75,$Y75,$AB75,$AE75,$AH75),2))</f>
        <v>0</v>
      </c>
      <c r="AM75" s="20">
        <f>IF(AJ75&lt;8,0,+SMALL(($G75,$J75,$M75,$P75,$S75,$V75,$Y75,$AB75,$AE75,$AH75),3))</f>
        <v>0</v>
      </c>
      <c r="AN75" s="20">
        <f>IF(AJ75&lt;9,0,+SMALL(($G75,$J75,$M75,$P75,$S75,$V75,$Y75,$AB75,$AE75,$AH75),4))</f>
        <v>0</v>
      </c>
      <c r="AO75" s="20">
        <f>AI75-AK75-AL75-AM75-AN75</f>
        <v>28</v>
      </c>
      <c r="AP75" s="7">
        <f>RANK(AO75,$AO$6:$AO$78,0)</f>
        <v>70</v>
      </c>
    </row>
    <row r="76" spans="2:42" s="11" customFormat="1">
      <c r="B76" s="48" t="s">
        <v>235</v>
      </c>
      <c r="C76" s="36"/>
      <c r="D76" s="119" t="s">
        <v>232</v>
      </c>
      <c r="E76" s="7">
        <f>IF(VLOOKUP($B76,'DAMES BRUT'!$B$6:$E$78,4,FALSE)="","",(VLOOKUP($B76,'DAMES BRUT'!$B$6:$E$78,4,FALSE)))</f>
        <v>2</v>
      </c>
      <c r="F76" s="7">
        <f>IF(VLOOKUP($B76,'DAMES NET'!$B$6:E$78,4,FALSE)="","",(VLOOKUP($B76,'DAMES NET'!$B$6:$E$78,4,FALSE)))</f>
        <v>23</v>
      </c>
      <c r="G76" s="59">
        <f>IF(F76="","",SUM(E76:F76))</f>
        <v>25</v>
      </c>
      <c r="H76" s="7" t="str">
        <f>IF(VLOOKUP($B76,'DAMES BRUT'!$B$6:$F$78,5,FALSE)="","",(VLOOKUP($B76,'DAMES BRUT'!$B$6:$F$78,5,FALSE)))</f>
        <v/>
      </c>
      <c r="I76" s="7" t="str">
        <f>IF(VLOOKUP($B76,'DAMES NET'!$B$6:$F$78,5,FALSE)="","",(VLOOKUP($B76,'DAMES NET'!$B$6:$F$78,5,FALSE)))</f>
        <v/>
      </c>
      <c r="J76" s="59" t="str">
        <f>IF(I76="","",SUM(H76:I76))</f>
        <v/>
      </c>
      <c r="K76" s="7" t="str">
        <f>IF(VLOOKUP($B76,'DAMES BRUT'!$B$6:$G$78,6,FALSE)="","",(VLOOKUP($B76,'DAMES BRUT'!$B$6:$G$78,6,FALSE)))</f>
        <v/>
      </c>
      <c r="L76" s="7" t="str">
        <f>IF(VLOOKUP($B76,'DAMES NET'!$B$6:$G$78,6,FALSE)="","",(VLOOKUP($B76,'DAMES NET'!$B$6:$G$78,6,FALSE)))</f>
        <v/>
      </c>
      <c r="M76" s="59" t="str">
        <f>IF(L76="","",SUM(K76:L76))</f>
        <v/>
      </c>
      <c r="N76" s="7" t="str">
        <f>IF(VLOOKUP($B76,'DAMES BRUT'!$B$6:$H$78,7,FALSE)="","",(VLOOKUP($B76,'DAMES BRUT'!$B$6:$H$78,7,FALSE)))</f>
        <v/>
      </c>
      <c r="O76" s="7" t="str">
        <f>IF(VLOOKUP($B76,'DAMES NET'!$B$6:$H$78,7,FALSE)="","",(VLOOKUP($B76,'DAMES NET'!$B$6:$H$78,7,FALSE)))</f>
        <v/>
      </c>
      <c r="P76" s="59" t="str">
        <f>IF(O76="","",SUM(N76:O76))</f>
        <v/>
      </c>
      <c r="Q76" s="7" t="str">
        <f>IF(VLOOKUP($B76,'DAMES BRUT'!$B$6:$I$78,8,FALSE)="","",(VLOOKUP($B76,'DAMES BRUT'!$B$6:$I$78,8,FALSE)))</f>
        <v/>
      </c>
      <c r="R76" s="7" t="str">
        <f>IF(VLOOKUP($B76,'DAMES NET'!$B$6:$I$78,8,FALSE)="","",(VLOOKUP($B76,'DAMES NET'!$B$6:$I$78,8,FALSE)))</f>
        <v/>
      </c>
      <c r="S76" s="59" t="str">
        <f>IF(R76="","",SUM(Q76:R76))</f>
        <v/>
      </c>
      <c r="T76" s="7" t="str">
        <f>IF(VLOOKUP($B76,'DAMES BRUT'!$B$6:$J$78,9,FALSE)="","",(VLOOKUP($B76,'DAMES BRUT'!$B$6:$J$78,9,FALSE)))</f>
        <v/>
      </c>
      <c r="U76" s="7" t="str">
        <f>IF(VLOOKUP($B76,'DAMES NET'!$B$6:$J$78,9,FALSE)="","",(VLOOKUP($B76,'DAMES NET'!$B$6:$J$78,9,FALSE)))</f>
        <v/>
      </c>
      <c r="V76" s="59" t="str">
        <f>IF(U76="","",SUM(T76:U76))</f>
        <v/>
      </c>
      <c r="W76" s="7" t="str">
        <f>IF(VLOOKUP($B76,'DAMES BRUT'!$B$6:$K$78,10,FALSE)="","",(VLOOKUP($B76,'DAMES BRUT'!$B$6:$K$78,10,FALSE)))</f>
        <v/>
      </c>
      <c r="X76" s="7" t="str">
        <f>IF(VLOOKUP($B76,'DAMES NET'!$B$6:$K$78,10,FALSE)="","",(VLOOKUP($B76,'DAMES NET'!$B$6:$K$78,10,FALSE)))</f>
        <v/>
      </c>
      <c r="Y76" s="59" t="str">
        <f>IF(X76="","",SUM(W76:X76))</f>
        <v/>
      </c>
      <c r="Z76" s="7" t="str">
        <f>IF(VLOOKUP($B76,'DAMES BRUT'!$B$6:$L$78,11,FALSE)="","",(VLOOKUP($B76,'DAMES BRUT'!$B$6:$L$78,11,FALSE)))</f>
        <v/>
      </c>
      <c r="AA76" s="7" t="str">
        <f>IF(VLOOKUP($B76,'DAMES NET'!$B$6:$L$78,11,FALSE)="","",(VLOOKUP($B76,'DAMES NET'!$B$6:$L$78,11,FALSE)))</f>
        <v/>
      </c>
      <c r="AB76" s="59" t="str">
        <f>IF(AA76="","",SUM(Z76:AA76))</f>
        <v/>
      </c>
      <c r="AC76" s="7" t="str">
        <f>IF(VLOOKUP($B76,'DAMES BRUT'!$B$6:$M$78,12,FALSE)="","",(VLOOKUP($B76,'DAMES BRUT'!$B$6:$M$78,12,FALSE)))</f>
        <v/>
      </c>
      <c r="AD76" s="7" t="str">
        <f>IF(VLOOKUP($B76,'DAMES NET'!$B$6:$M$78,12,FALSE)="","",(VLOOKUP($B76,'DAMES NET'!$B$6:$M$78,12,FALSE)))</f>
        <v/>
      </c>
      <c r="AE76" s="59" t="str">
        <f>IF(AD76="","",SUM(AC76:AD76))</f>
        <v/>
      </c>
      <c r="AF76" s="7" t="str">
        <f>IF(VLOOKUP($B76,'DAMES BRUT'!$B$6:$N$78,13,FALSE)="","",(VLOOKUP($B76,'DAMES BRUT'!$B$6:$N$73,13,FALSE)))</f>
        <v/>
      </c>
      <c r="AG76" s="7" t="str">
        <f>IF(VLOOKUP($B76,'DAMES NET'!$B$6:$N$78,13,FALSE)="","",(VLOOKUP($B76,'DAMES NET'!$B$6:$N$78,13,FALSE)))</f>
        <v/>
      </c>
      <c r="AH76" s="59" t="str">
        <f>IF(AG76="","",SUM(AF76:AG76))</f>
        <v/>
      </c>
      <c r="AI76" s="59">
        <f>SUM(G76,J76,M76,P76,S76,V76,Y76,AB76,AE76,AH76)</f>
        <v>25</v>
      </c>
      <c r="AJ76" s="20">
        <f>+COUNT(G76,J76,M76,P76,S76,V76,Y76,AB76,AE76,AH76)</f>
        <v>1</v>
      </c>
      <c r="AK76" s="20">
        <f>IF(AJ76&lt;6,0,+SMALL(($G76,$J76,$M76,$P76,$S76,$V76,$Y76,$AB76,$AE76,$AH76),1))</f>
        <v>0</v>
      </c>
      <c r="AL76" s="20">
        <f>IF(AJ76&lt;7,0,+SMALL(($G76,$J76,$M76,$P76,$S76,$V76,$Y76,$AB76,$AE76,$AH76),2))</f>
        <v>0</v>
      </c>
      <c r="AM76" s="20">
        <f>IF(AJ76&lt;8,0,+SMALL(($G76,$J76,$M76,$P76,$S76,$V76,$Y76,$AB76,$AE76,$AH76),3))</f>
        <v>0</v>
      </c>
      <c r="AN76" s="20">
        <f>IF(AJ76&lt;9,0,+SMALL(($G76,$J76,$M76,$P76,$S76,$V76,$Y76,$AB76,$AE76,$AH76),4))</f>
        <v>0</v>
      </c>
      <c r="AO76" s="20">
        <f>AI76-AK76-AL76-AM76-AN76</f>
        <v>25</v>
      </c>
      <c r="AP76" s="7">
        <f>RANK(AO76,$AO$6:$AO$78,0)</f>
        <v>71</v>
      </c>
    </row>
    <row r="77" spans="2:42" s="11" customFormat="1">
      <c r="B77" s="48" t="s">
        <v>125</v>
      </c>
      <c r="C77" s="36"/>
      <c r="D77" s="71" t="s">
        <v>107</v>
      </c>
      <c r="E77" s="7" t="str">
        <f>IF(VLOOKUP($B77,'DAMES BRUT'!$B$6:$E$78,4,FALSE)="","",(VLOOKUP($B77,'DAMES BRUT'!$B$6:$E$78,4,FALSE)))</f>
        <v/>
      </c>
      <c r="F77" s="7" t="str">
        <f>IF(VLOOKUP($B77,'DAMES NET'!$B$6:E$78,4,FALSE)="","",(VLOOKUP($B77,'DAMES NET'!$B$6:$E$78,4,FALSE)))</f>
        <v/>
      </c>
      <c r="G77" s="59" t="str">
        <f>IF(F77="","",SUM(E77:F77))</f>
        <v/>
      </c>
      <c r="H77" s="7" t="str">
        <f>IF(VLOOKUP($B77,'DAMES BRUT'!$B$6:$F$78,5,FALSE)="","",(VLOOKUP($B77,'DAMES BRUT'!$B$6:$F$78,5,FALSE)))</f>
        <v/>
      </c>
      <c r="I77" s="7" t="str">
        <f>IF(VLOOKUP($B77,'DAMES NET'!$B$6:$F$78,5,FALSE)="","",(VLOOKUP($B77,'DAMES NET'!$B$6:$F$78,5,FALSE)))</f>
        <v/>
      </c>
      <c r="J77" s="59" t="str">
        <f>IF(I77="","",SUM(H77:I77))</f>
        <v/>
      </c>
      <c r="K77" s="7" t="str">
        <f>IF(VLOOKUP($B77,'DAMES BRUT'!$B$6:$G$78,6,FALSE)="","",(VLOOKUP($B77,'DAMES BRUT'!$B$6:$G$78,6,FALSE)))</f>
        <v/>
      </c>
      <c r="L77" s="7" t="str">
        <f>IF(VLOOKUP($B77,'DAMES NET'!$B$6:$G$78,6,FALSE)="","",(VLOOKUP($B77,'DAMES NET'!$B$6:$G$78,6,FALSE)))</f>
        <v/>
      </c>
      <c r="M77" s="59" t="str">
        <f>IF(L77="","",SUM(K77:L77))</f>
        <v/>
      </c>
      <c r="N77" s="7" t="str">
        <f>IF(VLOOKUP($B77,'DAMES BRUT'!$B$6:$H$78,7,FALSE)="","",(VLOOKUP($B77,'DAMES BRUT'!$B$6:$H$78,7,FALSE)))</f>
        <v/>
      </c>
      <c r="O77" s="7" t="str">
        <f>IF(VLOOKUP($B77,'DAMES NET'!$B$6:$H$78,7,FALSE)="","",(VLOOKUP($B77,'DAMES NET'!$B$6:$H$78,7,FALSE)))</f>
        <v/>
      </c>
      <c r="P77" s="59" t="str">
        <f>IF(O77="","",SUM(N77:O77))</f>
        <v/>
      </c>
      <c r="Q77" s="7" t="str">
        <f>IF(VLOOKUP($B77,'DAMES BRUT'!$B$6:$I$78,8,FALSE)="","",(VLOOKUP($B77,'DAMES BRUT'!$B$6:$I$78,8,FALSE)))</f>
        <v/>
      </c>
      <c r="R77" s="7" t="str">
        <f>IF(VLOOKUP($B77,'DAMES NET'!$B$6:$I$78,8,FALSE)="","",(VLOOKUP($B77,'DAMES NET'!$B$6:$I$78,8,FALSE)))</f>
        <v/>
      </c>
      <c r="S77" s="59" t="str">
        <f>IF(R77="","",SUM(Q77:R77))</f>
        <v/>
      </c>
      <c r="T77" s="7">
        <f>IF(VLOOKUP($B77,'DAMES BRUT'!$B$6:$J$78,9,FALSE)="","",(VLOOKUP($B77,'DAMES BRUT'!$B$6:$J$78,9,FALSE)))</f>
        <v>2</v>
      </c>
      <c r="U77" s="7">
        <f>IF(VLOOKUP($B77,'DAMES NET'!$B$6:$J$78,9,FALSE)="","",(VLOOKUP($B77,'DAMES NET'!$B$6:$J$78,9,FALSE)))</f>
        <v>21</v>
      </c>
      <c r="V77" s="59">
        <f>IF(U77="","",SUM(T77:U77))</f>
        <v>23</v>
      </c>
      <c r="W77" s="7" t="str">
        <f>IF(VLOOKUP($B77,'DAMES BRUT'!$B$6:$K$78,10,FALSE)="","",(VLOOKUP($B77,'DAMES BRUT'!$B$6:$K$78,10,FALSE)))</f>
        <v/>
      </c>
      <c r="X77" s="7" t="str">
        <f>IF(VLOOKUP($B77,'DAMES NET'!$B$6:$K$78,10,FALSE)="","",(VLOOKUP($B77,'DAMES NET'!$B$6:$K$78,10,FALSE)))</f>
        <v/>
      </c>
      <c r="Y77" s="59" t="str">
        <f>IF(X77="","",SUM(W77:X77))</f>
        <v/>
      </c>
      <c r="Z77" s="7" t="str">
        <f>IF(VLOOKUP($B77,'DAMES BRUT'!$B$6:$L$78,11,FALSE)="","",(VLOOKUP($B77,'DAMES BRUT'!$B$6:$L$78,11,FALSE)))</f>
        <v/>
      </c>
      <c r="AA77" s="7" t="str">
        <f>IF(VLOOKUP($B77,'DAMES NET'!$B$6:$L$78,11,FALSE)="","",(VLOOKUP($B77,'DAMES NET'!$B$6:$L$78,11,FALSE)))</f>
        <v/>
      </c>
      <c r="AB77" s="59" t="str">
        <f>IF(AA77="","",SUM(Z77:AA77))</f>
        <v/>
      </c>
      <c r="AC77" s="7" t="str">
        <f>IF(VLOOKUP($B77,'DAMES BRUT'!$B$6:$M$78,12,FALSE)="","",(VLOOKUP($B77,'DAMES BRUT'!$B$6:$M$78,12,FALSE)))</f>
        <v/>
      </c>
      <c r="AD77" s="7" t="str">
        <f>IF(VLOOKUP($B77,'DAMES NET'!$B$6:$M$78,12,FALSE)="","",(VLOOKUP($B77,'DAMES NET'!$B$6:$M$78,12,FALSE)))</f>
        <v/>
      </c>
      <c r="AE77" s="59" t="str">
        <f>IF(AD77="","",SUM(AC77:AD77))</f>
        <v/>
      </c>
      <c r="AF77" s="7" t="str">
        <f>IF(VLOOKUP($B77,'DAMES BRUT'!$B$6:$N$78,13,FALSE)="","",(VLOOKUP($B77,'DAMES BRUT'!$B$6:$N$73,13,FALSE)))</f>
        <v/>
      </c>
      <c r="AG77" s="7" t="str">
        <f>IF(VLOOKUP($B77,'DAMES NET'!$B$6:$N$78,13,FALSE)="","",(VLOOKUP($B77,'DAMES NET'!$B$6:$N$78,13,FALSE)))</f>
        <v/>
      </c>
      <c r="AH77" s="59" t="str">
        <f>IF(AG77="","",SUM(AF77:AG77))</f>
        <v/>
      </c>
      <c r="AI77" s="59">
        <f>SUM(G77,J77,M77,P77,S77,V77,Y77,AB77,AE77,AH77)</f>
        <v>23</v>
      </c>
      <c r="AJ77" s="20">
        <f>+COUNT(G77,J77,M77,P77,S77,V77,Y77,AB77,AE77,AH77)</f>
        <v>1</v>
      </c>
      <c r="AK77" s="20">
        <f>IF(AJ77&lt;6,0,+SMALL(($G77,$J77,$M77,$P77,$S77,$V77,$Y77,$AB77,$AE77,$AH77),1))</f>
        <v>0</v>
      </c>
      <c r="AL77" s="20">
        <f>IF(AJ77&lt;7,0,+SMALL(($G77,$J77,$M77,$P77,$S77,$V77,$Y77,$AB77,$AE77,$AH77),2))</f>
        <v>0</v>
      </c>
      <c r="AM77" s="20">
        <f>IF(AJ77&lt;8,0,+SMALL(($G77,$J77,$M77,$P77,$S77,$V77,$Y77,$AB77,$AE77,$AH77),3))</f>
        <v>0</v>
      </c>
      <c r="AN77" s="20">
        <f>IF(AJ77&lt;9,0,+SMALL(($G77,$J77,$M77,$P77,$S77,$V77,$Y77,$AB77,$AE77,$AH77),4))</f>
        <v>0</v>
      </c>
      <c r="AO77" s="20">
        <f>AI77-AK77-AL77-AM77-AN77</f>
        <v>23</v>
      </c>
      <c r="AP77" s="7">
        <f>RANK(AO77,$AO$6:$AO$78,0)</f>
        <v>72</v>
      </c>
    </row>
    <row r="78" spans="2:42">
      <c r="B78" s="48" t="s">
        <v>80</v>
      </c>
      <c r="C78" s="36"/>
      <c r="D78" s="45" t="s">
        <v>8</v>
      </c>
      <c r="E78" s="7" t="str">
        <f>IF(VLOOKUP($B78,'DAMES BRUT'!$B$6:$E$78,4,FALSE)="","",(VLOOKUP($B78,'DAMES BRUT'!$B$6:$E$78,4,FALSE)))</f>
        <v/>
      </c>
      <c r="F78" s="7" t="str">
        <f>IF(VLOOKUP($B78,'DAMES NET'!$B$6:E$78,4,FALSE)="","",(VLOOKUP($B78,'DAMES NET'!$B$6:$E$78,4,FALSE)))</f>
        <v/>
      </c>
      <c r="G78" s="59" t="str">
        <f>IF(F78="","",SUM(E78:F78))</f>
        <v/>
      </c>
      <c r="H78" s="7" t="str">
        <f>IF(VLOOKUP($B78,'DAMES BRUT'!$B$6:$F$78,5,FALSE)="","",(VLOOKUP($B78,'DAMES BRUT'!$B$6:$F$78,5,FALSE)))</f>
        <v/>
      </c>
      <c r="I78" s="7" t="str">
        <f>IF(VLOOKUP($B78,'DAMES NET'!$B$6:$F$78,5,FALSE)="","",(VLOOKUP($B78,'DAMES NET'!$B$6:$F$78,5,FALSE)))</f>
        <v/>
      </c>
      <c r="J78" s="59" t="str">
        <f>IF(I78="","",SUM(H78:I78))</f>
        <v/>
      </c>
      <c r="K78" s="7" t="str">
        <f>IF(VLOOKUP($B78,'DAMES BRUT'!$B$6:$G$78,6,FALSE)="","",(VLOOKUP($B78,'DAMES BRUT'!$B$6:$G$78,6,FALSE)))</f>
        <v/>
      </c>
      <c r="L78" s="7" t="str">
        <f>IF(VLOOKUP($B78,'DAMES NET'!$B$6:$G$78,6,FALSE)="","",(VLOOKUP($B78,'DAMES NET'!$B$6:$G$78,6,FALSE)))</f>
        <v/>
      </c>
      <c r="M78" s="59" t="str">
        <f>IF(L78="","",SUM(K78:L78))</f>
        <v/>
      </c>
      <c r="N78" s="7" t="str">
        <f>IF(VLOOKUP($B78,'DAMES BRUT'!$B$6:$H$78,7,FALSE)="","",(VLOOKUP($B78,'DAMES BRUT'!$B$6:$H$78,7,FALSE)))</f>
        <v/>
      </c>
      <c r="O78" s="7" t="str">
        <f>IF(VLOOKUP($B78,'DAMES NET'!$B$6:$H$78,7,FALSE)="","",(VLOOKUP($B78,'DAMES NET'!$B$6:$H$78,7,FALSE)))</f>
        <v/>
      </c>
      <c r="P78" s="59" t="str">
        <f>IF(O78="","",SUM(N78:O78))</f>
        <v/>
      </c>
      <c r="Q78" s="7" t="str">
        <f>IF(VLOOKUP($B78,'DAMES BRUT'!$B$6:$I$78,8,FALSE)="","",(VLOOKUP($B78,'DAMES BRUT'!$B$6:$I$78,8,FALSE)))</f>
        <v/>
      </c>
      <c r="R78" s="7" t="str">
        <f>IF(VLOOKUP($B78,'DAMES NET'!$B$6:$I$78,8,FALSE)="","",(VLOOKUP($B78,'DAMES NET'!$B$6:$I$78,8,FALSE)))</f>
        <v/>
      </c>
      <c r="S78" s="59" t="str">
        <f>IF(R78="","",SUM(Q78:R78))</f>
        <v/>
      </c>
      <c r="T78" s="7" t="str">
        <f>IF(VLOOKUP($B78,'DAMES BRUT'!$B$6:$J$78,9,FALSE)="","",(VLOOKUP($B78,'DAMES BRUT'!$B$6:$J$78,9,FALSE)))</f>
        <v/>
      </c>
      <c r="U78" s="7" t="str">
        <f>IF(VLOOKUP($B78,'DAMES NET'!$B$6:$J$78,9,FALSE)="","",(VLOOKUP($B78,'DAMES NET'!$B$6:$J$78,9,FALSE)))</f>
        <v/>
      </c>
      <c r="V78" s="59" t="str">
        <f>IF(U78="","",SUM(T78:U78))</f>
        <v/>
      </c>
      <c r="W78" s="7" t="str">
        <f>IF(VLOOKUP($B78,'DAMES BRUT'!$B$6:$K$78,10,FALSE)="","",(VLOOKUP($B78,'DAMES BRUT'!$B$6:$K$78,10,FALSE)))</f>
        <v/>
      </c>
      <c r="X78" s="7" t="str">
        <f>IF(VLOOKUP($B78,'DAMES NET'!$B$6:$K$78,10,FALSE)="","",(VLOOKUP($B78,'DAMES NET'!$B$6:$K$78,10,FALSE)))</f>
        <v/>
      </c>
      <c r="Y78" s="59" t="str">
        <f>IF(X78="","",SUM(W78:X78))</f>
        <v/>
      </c>
      <c r="Z78" s="7" t="str">
        <f>IF(VLOOKUP($B78,'DAMES BRUT'!$B$6:$L$78,11,FALSE)="","",(VLOOKUP($B78,'DAMES BRUT'!$B$6:$L$78,11,FALSE)))</f>
        <v/>
      </c>
      <c r="AA78" s="7" t="str">
        <f>IF(VLOOKUP($B78,'DAMES NET'!$B$6:$L$78,11,FALSE)="","",(VLOOKUP($B78,'DAMES NET'!$B$6:$L$78,11,FALSE)))</f>
        <v/>
      </c>
      <c r="AB78" s="59" t="str">
        <f>IF(AA78="","",SUM(Z78:AA78))</f>
        <v/>
      </c>
      <c r="AC78" s="7" t="str">
        <f>IF(VLOOKUP($B78,'DAMES BRUT'!$B$6:$M$78,12,FALSE)="","",(VLOOKUP($B78,'DAMES BRUT'!$B$6:$M$78,12,FALSE)))</f>
        <v/>
      </c>
      <c r="AD78" s="7" t="str">
        <f>IF(VLOOKUP($B78,'DAMES NET'!$B$6:$M$78,12,FALSE)="","",(VLOOKUP($B78,'DAMES NET'!$B$6:$M$78,12,FALSE)))</f>
        <v/>
      </c>
      <c r="AE78" s="59" t="str">
        <f>IF(AD78="","",SUM(AC78:AD78))</f>
        <v/>
      </c>
      <c r="AF78" s="7" t="str">
        <f>IF(VLOOKUP($B78,'DAMES BRUT'!$B$6:$N$78,13,FALSE)="","",(VLOOKUP($B78,'DAMES BRUT'!$B$6:$N$73,13,FALSE)))</f>
        <v/>
      </c>
      <c r="AG78" s="7" t="str">
        <f>IF(VLOOKUP($B78,'DAMES NET'!$B$6:$N$78,13,FALSE)="","",(VLOOKUP($B78,'DAMES NET'!$B$6:$N$78,13,FALSE)))</f>
        <v/>
      </c>
      <c r="AH78" s="59" t="str">
        <f>IF(AG78="","",SUM(AF78:AG78))</f>
        <v/>
      </c>
      <c r="AI78" s="59">
        <f>SUM(G78,J78,M78,P78,S78,V78,Y78,AB78,AE78,AH78)</f>
        <v>0</v>
      </c>
      <c r="AJ78" s="20">
        <f>+COUNT(G78,J78,M78,P78,S78,V78,Y78,AB78,AE78,AH78)</f>
        <v>0</v>
      </c>
      <c r="AK78" s="20">
        <f>IF(AJ78&lt;6,0,+SMALL(($G78,$J78,$M78,$P78,$S78,$V78,$Y78,$AB78,$AE78,$AH78),1))</f>
        <v>0</v>
      </c>
      <c r="AL78" s="20">
        <f>IF(AJ78&lt;7,0,+SMALL(($G78,$J78,$M78,$P78,$S78,$V78,$Y78,$AB78,$AE78,$AH78),2))</f>
        <v>0</v>
      </c>
      <c r="AM78" s="20">
        <f>IF(AJ78&lt;8,0,+SMALL(($G78,$J78,$M78,$P78,$S78,$V78,$Y78,$AB78,$AE78,$AH78),3))</f>
        <v>0</v>
      </c>
      <c r="AN78" s="20">
        <f>IF(AJ78&lt;9,0,+SMALL(($G78,$J78,$M78,$P78,$S78,$V78,$Y78,$AB78,$AE78,$AH78),4))</f>
        <v>0</v>
      </c>
      <c r="AO78" s="20">
        <f>AI78-AK78-AL78-AM78-AN78</f>
        <v>0</v>
      </c>
      <c r="AP78" s="7">
        <f>RANK(AO78,$AO$6:$AO$78,0)</f>
        <v>73</v>
      </c>
    </row>
  </sheetData>
  <sortState ref="B6:AP78">
    <sortCondition ref="AP6:AP78"/>
  </sortState>
  <mergeCells count="23">
    <mergeCell ref="B2:C2"/>
    <mergeCell ref="E4:G4"/>
    <mergeCell ref="H4:J4"/>
    <mergeCell ref="K4:M4"/>
    <mergeCell ref="B4:B5"/>
    <mergeCell ref="C4:C5"/>
    <mergeCell ref="D4:D5"/>
    <mergeCell ref="N4:P4"/>
    <mergeCell ref="Q4:S4"/>
    <mergeCell ref="T4:V4"/>
    <mergeCell ref="W4:Y4"/>
    <mergeCell ref="Z4:AB4"/>
    <mergeCell ref="AC4:AE4"/>
    <mergeCell ref="AF4:AH4"/>
    <mergeCell ref="AI4:AI5"/>
    <mergeCell ref="AJ4:AJ5"/>
    <mergeCell ref="AK4:AK5"/>
    <mergeCell ref="AK2:AP2"/>
    <mergeCell ref="AL4:AL5"/>
    <mergeCell ref="AM4:AM5"/>
    <mergeCell ref="AO4:AO5"/>
    <mergeCell ref="AP4:AP5"/>
    <mergeCell ref="AN4:AN5"/>
  </mergeCells>
  <conditionalFormatting sqref="AP6:AP78">
    <cfRule type="cellIs" dxfId="11" priority="9" operator="equal">
      <formula>3</formula>
    </cfRule>
    <cfRule type="cellIs" dxfId="10" priority="10" operator="equal">
      <formula>2</formula>
    </cfRule>
    <cfRule type="cellIs" dxfId="9" priority="11" operator="equal">
      <formula>1</formula>
    </cfRule>
    <cfRule type="cellIs" dxfId="8" priority="12" operator="between">
      <formula>1</formula>
      <formula>3</formula>
    </cfRule>
  </conditionalFormatting>
  <pageMargins left="0" right="0" top="0" bottom="0" header="0" footer="0"/>
  <pageSetup paperSize="9" scale="6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W78"/>
  <sheetViews>
    <sheetView zoomScale="97" zoomScaleNormal="97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4" sqref="B4:B5"/>
    </sheetView>
  </sheetViews>
  <sheetFormatPr baseColWidth="10" defaultColWidth="11.44140625" defaultRowHeight="14.4"/>
  <cols>
    <col min="1" max="1" width="3.44140625" style="11" customWidth="1"/>
    <col min="2" max="2" width="24" style="6" customWidth="1"/>
    <col min="3" max="3" width="5.109375" style="9" customWidth="1"/>
    <col min="4" max="4" width="15" style="11" customWidth="1"/>
    <col min="5" max="5" width="6.77734375" style="4" customWidth="1"/>
    <col min="6" max="6" width="6.77734375" style="3" customWidth="1"/>
    <col min="7" max="14" width="6.77734375" style="4" customWidth="1"/>
    <col min="15" max="15" width="4.44140625" style="24" customWidth="1"/>
    <col min="16" max="20" width="4.44140625" style="3" customWidth="1"/>
    <col min="21" max="21" width="15.109375" style="3" customWidth="1"/>
    <col min="22" max="22" width="4.44140625" style="10" customWidth="1"/>
    <col min="23" max="23" width="4.44140625" style="11" customWidth="1"/>
    <col min="24" max="16384" width="11.44140625" style="11"/>
  </cols>
  <sheetData>
    <row r="1" spans="1:23" ht="15" thickBot="1">
      <c r="A1" s="3"/>
      <c r="C1" s="4"/>
      <c r="D1" s="3"/>
    </row>
    <row r="2" spans="1:23" ht="20.25" customHeight="1" thickBot="1">
      <c r="A2" s="3"/>
      <c r="B2" s="270" t="s">
        <v>215</v>
      </c>
      <c r="C2" s="272"/>
      <c r="D2" s="125">
        <v>2023</v>
      </c>
      <c r="E2" s="31"/>
      <c r="F2" s="31"/>
      <c r="G2" s="32"/>
      <c r="H2" s="32"/>
      <c r="I2" s="31"/>
      <c r="J2" s="31"/>
      <c r="K2" s="31"/>
      <c r="L2" s="31"/>
      <c r="M2" s="31"/>
      <c r="N2" s="31"/>
      <c r="O2" s="40"/>
      <c r="P2" s="31"/>
      <c r="Q2" s="31"/>
      <c r="R2" s="31"/>
      <c r="S2" s="31"/>
      <c r="T2" s="31"/>
      <c r="U2" s="270" t="s">
        <v>58</v>
      </c>
      <c r="V2" s="272"/>
    </row>
    <row r="3" spans="1:23" ht="15" thickBot="1">
      <c r="B3" s="28"/>
      <c r="C3" s="28"/>
      <c r="D3" s="29"/>
      <c r="E3" s="10"/>
      <c r="F3" s="10"/>
      <c r="G3" s="12"/>
      <c r="H3" s="12"/>
      <c r="I3" s="10"/>
      <c r="J3" s="10"/>
      <c r="K3" s="10"/>
      <c r="L3" s="10"/>
      <c r="M3" s="10"/>
      <c r="N3" s="10"/>
      <c r="O3" s="34"/>
      <c r="P3" s="11"/>
      <c r="Q3" s="11"/>
      <c r="R3" s="11"/>
      <c r="S3" s="11"/>
      <c r="T3" s="11"/>
      <c r="U3" s="11"/>
      <c r="V3" s="16"/>
    </row>
    <row r="4" spans="1:23" ht="32.25" customHeight="1">
      <c r="B4" s="229" t="s">
        <v>63</v>
      </c>
      <c r="C4" s="231" t="s">
        <v>1</v>
      </c>
      <c r="D4" s="233" t="s">
        <v>0</v>
      </c>
      <c r="E4" s="237" t="s">
        <v>88</v>
      </c>
      <c r="F4" s="239" t="s">
        <v>90</v>
      </c>
      <c r="G4" s="241" t="s">
        <v>87</v>
      </c>
      <c r="H4" s="243" t="s">
        <v>117</v>
      </c>
      <c r="I4" s="245" t="s">
        <v>118</v>
      </c>
      <c r="J4" s="251" t="s">
        <v>92</v>
      </c>
      <c r="K4" s="247" t="s">
        <v>91</v>
      </c>
      <c r="L4" s="249" t="s">
        <v>205</v>
      </c>
      <c r="M4" s="257" t="s">
        <v>228</v>
      </c>
      <c r="N4" s="259"/>
      <c r="O4" s="233" t="s">
        <v>59</v>
      </c>
      <c r="P4" s="235" t="s">
        <v>51</v>
      </c>
      <c r="Q4" s="253" t="s">
        <v>62</v>
      </c>
      <c r="R4" s="253" t="s">
        <v>61</v>
      </c>
      <c r="S4" s="253" t="s">
        <v>208</v>
      </c>
      <c r="T4" s="253" t="s">
        <v>209</v>
      </c>
      <c r="U4" s="189" t="s">
        <v>210</v>
      </c>
      <c r="V4" s="255" t="s">
        <v>49</v>
      </c>
    </row>
    <row r="5" spans="1:23" ht="58.5" customHeight="1" thickBot="1">
      <c r="B5" s="230"/>
      <c r="C5" s="232"/>
      <c r="D5" s="234"/>
      <c r="E5" s="238"/>
      <c r="F5" s="240"/>
      <c r="G5" s="242"/>
      <c r="H5" s="244"/>
      <c r="I5" s="246"/>
      <c r="J5" s="252"/>
      <c r="K5" s="248"/>
      <c r="L5" s="250"/>
      <c r="M5" s="258"/>
      <c r="N5" s="260"/>
      <c r="O5" s="234"/>
      <c r="P5" s="236"/>
      <c r="Q5" s="254"/>
      <c r="R5" s="254"/>
      <c r="S5" s="254"/>
      <c r="T5" s="254"/>
      <c r="U5" s="190"/>
      <c r="V5" s="256"/>
    </row>
    <row r="6" spans="1:23">
      <c r="B6" s="132" t="s">
        <v>120</v>
      </c>
      <c r="C6" s="7"/>
      <c r="D6" s="317" t="s">
        <v>5</v>
      </c>
      <c r="E6" s="7">
        <v>20</v>
      </c>
      <c r="F6" s="7"/>
      <c r="G6" s="7">
        <v>19</v>
      </c>
      <c r="H6" s="7">
        <v>14</v>
      </c>
      <c r="I6" s="7">
        <v>27</v>
      </c>
      <c r="J6" s="7"/>
      <c r="K6" s="7"/>
      <c r="L6" s="7"/>
      <c r="M6" s="7">
        <v>23</v>
      </c>
      <c r="N6" s="7"/>
      <c r="O6" s="20">
        <f>SUM(E6:N6)</f>
        <v>103</v>
      </c>
      <c r="P6" s="58">
        <f>COUNT(E6:N6)</f>
        <v>5</v>
      </c>
      <c r="Q6" s="20">
        <f>IF(P6&lt;6,0,+SMALL((E6:N6),1))</f>
        <v>0</v>
      </c>
      <c r="R6" s="20">
        <f>IF(P6&lt;7,0,+SMALL((E6:N6),2))</f>
        <v>0</v>
      </c>
      <c r="S6" s="20">
        <f>IF(P6&lt;8,0,+SMALL((E6:N6),3))</f>
        <v>0</v>
      </c>
      <c r="T6" s="20">
        <f>IF(P6&lt;9,0,+SMALL((E6:N6),4))</f>
        <v>0</v>
      </c>
      <c r="U6" s="20">
        <f>O6-Q6-R6-S6-T6</f>
        <v>103</v>
      </c>
      <c r="V6" s="7">
        <f>RANK(U6,$U$6:$U$78,0)</f>
        <v>1</v>
      </c>
      <c r="W6" s="13"/>
    </row>
    <row r="7" spans="1:23">
      <c r="B7" s="129" t="s">
        <v>116</v>
      </c>
      <c r="C7" s="36"/>
      <c r="D7" s="47" t="s">
        <v>50</v>
      </c>
      <c r="E7" s="36"/>
      <c r="F7" s="36">
        <v>14</v>
      </c>
      <c r="G7" s="36">
        <v>13</v>
      </c>
      <c r="H7" s="36">
        <v>10</v>
      </c>
      <c r="I7" s="36">
        <v>18</v>
      </c>
      <c r="J7" s="36">
        <v>13</v>
      </c>
      <c r="K7" s="36">
        <v>22</v>
      </c>
      <c r="L7" s="36"/>
      <c r="M7" s="36">
        <v>19</v>
      </c>
      <c r="N7" s="36"/>
      <c r="O7" s="20">
        <f>SUM(E7:N7)</f>
        <v>109</v>
      </c>
      <c r="P7" s="58">
        <f>COUNT(E7:N7)</f>
        <v>7</v>
      </c>
      <c r="Q7" s="20">
        <f>IF(P7&lt;6,0,+SMALL((E7:N7),1))</f>
        <v>10</v>
      </c>
      <c r="R7" s="20">
        <f>IF(P7&lt;7,0,+SMALL((E7:N7),2))</f>
        <v>13</v>
      </c>
      <c r="S7" s="20">
        <f>IF(P7&lt;8,0,+SMALL((E7:N7),3))</f>
        <v>0</v>
      </c>
      <c r="T7" s="20">
        <f>IF(P7&lt;9,0,+SMALL((E7:N7),4))</f>
        <v>0</v>
      </c>
      <c r="U7" s="20">
        <f>O7-Q7-R7-S7-T7</f>
        <v>86</v>
      </c>
      <c r="V7" s="7">
        <f>RANK(U7,$U$6:$U$78,0)</f>
        <v>2</v>
      </c>
      <c r="W7" s="13"/>
    </row>
    <row r="8" spans="1:23">
      <c r="B8" s="133" t="s">
        <v>161</v>
      </c>
      <c r="C8" s="36"/>
      <c r="D8" s="44" t="s">
        <v>5</v>
      </c>
      <c r="E8" s="36"/>
      <c r="F8" s="36"/>
      <c r="G8" s="36">
        <v>13</v>
      </c>
      <c r="H8" s="36">
        <v>12</v>
      </c>
      <c r="I8" s="36">
        <v>19</v>
      </c>
      <c r="J8" s="36"/>
      <c r="K8" s="36"/>
      <c r="L8" s="36">
        <v>15</v>
      </c>
      <c r="M8" s="36">
        <v>9</v>
      </c>
      <c r="N8" s="36"/>
      <c r="O8" s="20">
        <f>SUM(E8:N8)</f>
        <v>68</v>
      </c>
      <c r="P8" s="58">
        <f>COUNT(E8:N8)</f>
        <v>5</v>
      </c>
      <c r="Q8" s="20">
        <f>IF(P8&lt;6,0,+SMALL((E8:N8),1))</f>
        <v>0</v>
      </c>
      <c r="R8" s="20">
        <f>IF(P8&lt;7,0,+SMALL((E8:N8),2))</f>
        <v>0</v>
      </c>
      <c r="S8" s="20">
        <f>IF(P8&lt;8,0,+SMALL((E8:N8),3))</f>
        <v>0</v>
      </c>
      <c r="T8" s="20">
        <f>IF(P8&lt;9,0,+SMALL((E8:N8),4))</f>
        <v>0</v>
      </c>
      <c r="U8" s="20">
        <f>O8-Q8-R8-S8-T8</f>
        <v>68</v>
      </c>
      <c r="V8" s="7">
        <f>RANK(U8,$U$6:$U$78,0)</f>
        <v>3</v>
      </c>
      <c r="W8" s="13"/>
    </row>
    <row r="9" spans="1:23">
      <c r="B9" s="129" t="s">
        <v>173</v>
      </c>
      <c r="C9" s="36"/>
      <c r="D9" s="71" t="s">
        <v>107</v>
      </c>
      <c r="E9" s="36">
        <v>14</v>
      </c>
      <c r="F9" s="36">
        <v>15</v>
      </c>
      <c r="G9" s="36"/>
      <c r="H9" s="36"/>
      <c r="I9" s="36"/>
      <c r="J9" s="36">
        <v>11</v>
      </c>
      <c r="K9" s="36"/>
      <c r="L9" s="36">
        <v>13</v>
      </c>
      <c r="M9" s="36">
        <v>11</v>
      </c>
      <c r="N9" s="36"/>
      <c r="O9" s="20">
        <f>SUM(E9:N9)</f>
        <v>64</v>
      </c>
      <c r="P9" s="58">
        <f>COUNT(E9:N9)</f>
        <v>5</v>
      </c>
      <c r="Q9" s="20">
        <f>IF(P9&lt;6,0,+SMALL((E9:N9),1))</f>
        <v>0</v>
      </c>
      <c r="R9" s="20">
        <f>IF(P9&lt;7,0,+SMALL((E9:N9),2))</f>
        <v>0</v>
      </c>
      <c r="S9" s="20">
        <f>IF(P9&lt;8,0,+SMALL((E9:N9),3))</f>
        <v>0</v>
      </c>
      <c r="T9" s="20">
        <f>IF(P9&lt;9,0,+SMALL((E9:N9),4))</f>
        <v>0</v>
      </c>
      <c r="U9" s="20">
        <f>O9-Q9-R9-S9-T9</f>
        <v>64</v>
      </c>
      <c r="V9" s="7">
        <f>RANK(U9,$U$6:$U$78,0)</f>
        <v>4</v>
      </c>
      <c r="W9" s="13"/>
    </row>
    <row r="10" spans="1:23">
      <c r="B10" s="129" t="s">
        <v>283</v>
      </c>
      <c r="C10" s="36"/>
      <c r="D10" s="47" t="s">
        <v>50</v>
      </c>
      <c r="E10" s="36"/>
      <c r="F10" s="36">
        <v>13</v>
      </c>
      <c r="G10" s="36"/>
      <c r="H10" s="36">
        <v>6</v>
      </c>
      <c r="I10" s="36">
        <v>15</v>
      </c>
      <c r="J10" s="36">
        <v>16</v>
      </c>
      <c r="K10" s="36"/>
      <c r="L10" s="36"/>
      <c r="M10" s="36">
        <v>13</v>
      </c>
      <c r="N10" s="36"/>
      <c r="O10" s="20">
        <f>SUM(E10:N10)</f>
        <v>63</v>
      </c>
      <c r="P10" s="58">
        <f>COUNT(E10:N10)</f>
        <v>5</v>
      </c>
      <c r="Q10" s="20">
        <f>IF(P10&lt;6,0,+SMALL((E10:N10),1))</f>
        <v>0</v>
      </c>
      <c r="R10" s="20">
        <f>IF(P10&lt;7,0,+SMALL((E10:N10),2))</f>
        <v>0</v>
      </c>
      <c r="S10" s="20">
        <f>IF(P10&lt;8,0,+SMALL((E10:N10),3))</f>
        <v>0</v>
      </c>
      <c r="T10" s="20">
        <f>IF(P10&lt;9,0,+SMALL((E10:N10),4))</f>
        <v>0</v>
      </c>
      <c r="U10" s="20">
        <f>O10-Q10-R10-S10-T10</f>
        <v>63</v>
      </c>
      <c r="V10" s="7">
        <f>RANK(U10,$U$6:$U$78,0)</f>
        <v>5</v>
      </c>
      <c r="W10" s="13"/>
    </row>
    <row r="11" spans="1:23">
      <c r="B11" s="129" t="s">
        <v>95</v>
      </c>
      <c r="C11" s="36"/>
      <c r="D11" s="76" t="s">
        <v>16</v>
      </c>
      <c r="E11" s="36">
        <v>17</v>
      </c>
      <c r="F11" s="36"/>
      <c r="G11" s="36"/>
      <c r="H11" s="36"/>
      <c r="I11" s="36">
        <v>12</v>
      </c>
      <c r="J11" s="36"/>
      <c r="K11" s="36"/>
      <c r="L11" s="36">
        <v>13</v>
      </c>
      <c r="M11" s="36">
        <v>19</v>
      </c>
      <c r="N11" s="36"/>
      <c r="O11" s="20">
        <f>SUM(E11:N11)</f>
        <v>61</v>
      </c>
      <c r="P11" s="58">
        <f>COUNT(E11:N11)</f>
        <v>4</v>
      </c>
      <c r="Q11" s="20">
        <f>IF(P11&lt;6,0,+SMALL((E11:N11),1))</f>
        <v>0</v>
      </c>
      <c r="R11" s="20">
        <f>IF(P11&lt;7,0,+SMALL((E11:N11),2))</f>
        <v>0</v>
      </c>
      <c r="S11" s="20">
        <f>IF(P11&lt;8,0,+SMALL((E11:N11),3))</f>
        <v>0</v>
      </c>
      <c r="T11" s="20">
        <f>IF(P11&lt;9,0,+SMALL((E11:N11),4))</f>
        <v>0</v>
      </c>
      <c r="U11" s="20">
        <f>O11-Q11-R11-S11-T11</f>
        <v>61</v>
      </c>
      <c r="V11" s="7">
        <f>RANK(U11,$U$6:$U$78,0)</f>
        <v>6</v>
      </c>
      <c r="W11" s="13"/>
    </row>
    <row r="12" spans="1:23">
      <c r="B12" s="129" t="s">
        <v>229</v>
      </c>
      <c r="C12" s="36"/>
      <c r="D12" s="46" t="s">
        <v>22</v>
      </c>
      <c r="E12" s="36">
        <v>13</v>
      </c>
      <c r="F12" s="36">
        <v>10</v>
      </c>
      <c r="G12" s="36"/>
      <c r="H12" s="36">
        <v>11</v>
      </c>
      <c r="I12" s="36"/>
      <c r="J12" s="36">
        <v>11</v>
      </c>
      <c r="K12" s="36"/>
      <c r="L12" s="36">
        <v>12</v>
      </c>
      <c r="M12" s="36">
        <v>13</v>
      </c>
      <c r="N12" s="36"/>
      <c r="O12" s="20">
        <f>SUM(E12:N12)</f>
        <v>70</v>
      </c>
      <c r="P12" s="58">
        <f>COUNT(E12:N12)</f>
        <v>6</v>
      </c>
      <c r="Q12" s="20">
        <f>IF(P12&lt;6,0,+SMALL((E12:N12),1))</f>
        <v>10</v>
      </c>
      <c r="R12" s="20">
        <f>IF(P12&lt;7,0,+SMALL((E12:N12),2))</f>
        <v>0</v>
      </c>
      <c r="S12" s="20">
        <f>IF(P12&lt;8,0,+SMALL((E12:N12),3))</f>
        <v>0</v>
      </c>
      <c r="T12" s="20">
        <f>IF(P12&lt;9,0,+SMALL((E12:N12),4))</f>
        <v>0</v>
      </c>
      <c r="U12" s="20">
        <f>O12-Q12-R12-S12-T12</f>
        <v>60</v>
      </c>
      <c r="V12" s="7">
        <f>RANK(U12,$U$6:$U$78,0)</f>
        <v>7</v>
      </c>
      <c r="W12" s="13"/>
    </row>
    <row r="13" spans="1:23">
      <c r="B13" s="129" t="s">
        <v>266</v>
      </c>
      <c r="C13" s="36"/>
      <c r="D13" s="47" t="s">
        <v>50</v>
      </c>
      <c r="E13" s="36">
        <v>19</v>
      </c>
      <c r="F13" s="36">
        <v>14</v>
      </c>
      <c r="G13" s="36"/>
      <c r="H13" s="36">
        <v>12</v>
      </c>
      <c r="I13" s="36"/>
      <c r="J13" s="36">
        <v>10</v>
      </c>
      <c r="K13" s="36"/>
      <c r="L13" s="36"/>
      <c r="M13" s="36"/>
      <c r="N13" s="36"/>
      <c r="O13" s="20">
        <f>SUM(E13:N13)</f>
        <v>55</v>
      </c>
      <c r="P13" s="58">
        <f>COUNT(E13:N13)</f>
        <v>4</v>
      </c>
      <c r="Q13" s="20">
        <f>IF(P13&lt;6,0,+SMALL((E13:N13),1))</f>
        <v>0</v>
      </c>
      <c r="R13" s="20">
        <f>IF(P13&lt;7,0,+SMALL((E13:N13),2))</f>
        <v>0</v>
      </c>
      <c r="S13" s="20">
        <f>IF(P13&lt;8,0,+SMALL((E13:N13),3))</f>
        <v>0</v>
      </c>
      <c r="T13" s="20">
        <f>IF(P13&lt;9,0,+SMALL((E13:N13),4))</f>
        <v>0</v>
      </c>
      <c r="U13" s="20">
        <f>O13-Q13-R13-S13-T13</f>
        <v>55</v>
      </c>
      <c r="V13" s="7">
        <f>RANK(U13,$U$6:$U$78,0)</f>
        <v>8</v>
      </c>
      <c r="W13" s="13"/>
    </row>
    <row r="14" spans="1:23">
      <c r="B14" s="129" t="s">
        <v>237</v>
      </c>
      <c r="C14" s="36"/>
      <c r="D14" s="128" t="s">
        <v>236</v>
      </c>
      <c r="E14" s="36">
        <v>10</v>
      </c>
      <c r="F14" s="36">
        <v>10</v>
      </c>
      <c r="G14" s="36">
        <v>4</v>
      </c>
      <c r="H14" s="36"/>
      <c r="I14" s="36">
        <v>12</v>
      </c>
      <c r="J14" s="36">
        <v>5</v>
      </c>
      <c r="K14" s="36">
        <v>10</v>
      </c>
      <c r="L14" s="36">
        <v>13</v>
      </c>
      <c r="M14" s="36">
        <v>9</v>
      </c>
      <c r="N14" s="36"/>
      <c r="O14" s="20">
        <f>SUM(E14:N14)</f>
        <v>73</v>
      </c>
      <c r="P14" s="58">
        <f>COUNT(E14:N14)</f>
        <v>8</v>
      </c>
      <c r="Q14" s="20">
        <f>IF(P14&lt;6,0,+SMALL((E14:N14),1))</f>
        <v>4</v>
      </c>
      <c r="R14" s="20">
        <f>IF(P14&lt;7,0,+SMALL((E14:N14),2))</f>
        <v>5</v>
      </c>
      <c r="S14" s="20">
        <f>IF(P14&lt;8,0,+SMALL((E14:N14),3))</f>
        <v>9</v>
      </c>
      <c r="T14" s="20">
        <f>IF(P14&lt;9,0,+SMALL((E14:N14),4))</f>
        <v>0</v>
      </c>
      <c r="U14" s="20">
        <f>O14-Q14-R14-S14-T14</f>
        <v>55</v>
      </c>
      <c r="V14" s="7">
        <f>RANK(U14,$U$6:$U$78,0)</f>
        <v>8</v>
      </c>
      <c r="W14" s="13"/>
    </row>
    <row r="15" spans="1:23">
      <c r="B15" s="129" t="s">
        <v>94</v>
      </c>
      <c r="C15" s="36"/>
      <c r="D15" s="45" t="s">
        <v>8</v>
      </c>
      <c r="E15" s="36">
        <v>14</v>
      </c>
      <c r="F15" s="36"/>
      <c r="G15" s="36"/>
      <c r="H15" s="36">
        <v>6</v>
      </c>
      <c r="I15" s="36"/>
      <c r="J15" s="36">
        <v>4</v>
      </c>
      <c r="K15" s="36">
        <v>10</v>
      </c>
      <c r="L15" s="36">
        <v>13</v>
      </c>
      <c r="M15" s="36">
        <v>8</v>
      </c>
      <c r="N15" s="36"/>
      <c r="O15" s="20">
        <f>SUM(E15:N15)</f>
        <v>55</v>
      </c>
      <c r="P15" s="58">
        <f>COUNT(E15:N15)</f>
        <v>6</v>
      </c>
      <c r="Q15" s="20">
        <f>IF(P15&lt;6,0,+SMALL((E15:N15),1))</f>
        <v>4</v>
      </c>
      <c r="R15" s="20">
        <f>IF(P15&lt;7,0,+SMALL((E15:N15),2))</f>
        <v>0</v>
      </c>
      <c r="S15" s="20">
        <f>IF(P15&lt;8,0,+SMALL((E15:N15),3))</f>
        <v>0</v>
      </c>
      <c r="T15" s="20">
        <f>IF(P15&lt;9,0,+SMALL((E15:N15),4))</f>
        <v>0</v>
      </c>
      <c r="U15" s="20">
        <f>O15-Q15-R15-S15-T15</f>
        <v>51</v>
      </c>
      <c r="V15" s="7">
        <f>RANK(U15,$U$6:$U$78,0)</f>
        <v>10</v>
      </c>
      <c r="W15" s="13"/>
    </row>
    <row r="16" spans="1:23">
      <c r="B16" s="129" t="s">
        <v>105</v>
      </c>
      <c r="C16" s="36"/>
      <c r="D16" s="71" t="s">
        <v>107</v>
      </c>
      <c r="E16" s="36">
        <v>12</v>
      </c>
      <c r="F16" s="36">
        <v>0</v>
      </c>
      <c r="G16" s="36">
        <v>7</v>
      </c>
      <c r="H16" s="36"/>
      <c r="I16" s="36"/>
      <c r="J16" s="36">
        <v>6</v>
      </c>
      <c r="K16" s="36"/>
      <c r="L16" s="36">
        <v>13</v>
      </c>
      <c r="M16" s="36">
        <v>9</v>
      </c>
      <c r="N16" s="36"/>
      <c r="O16" s="20">
        <f>SUM(E16:N16)</f>
        <v>47</v>
      </c>
      <c r="P16" s="58">
        <f>COUNT(E16:N16)</f>
        <v>6</v>
      </c>
      <c r="Q16" s="20">
        <f>IF(P16&lt;6,0,+SMALL((E16:N16),1))</f>
        <v>0</v>
      </c>
      <c r="R16" s="20">
        <f>IF(P16&lt;7,0,+SMALL((E16:N16),2))</f>
        <v>0</v>
      </c>
      <c r="S16" s="20">
        <f>IF(P16&lt;8,0,+SMALL((E16:N16),3))</f>
        <v>0</v>
      </c>
      <c r="T16" s="20">
        <f>IF(P16&lt;9,0,+SMALL((E16:N16),4))</f>
        <v>0</v>
      </c>
      <c r="U16" s="20">
        <f>O16-Q16-R16-S16-T16</f>
        <v>47</v>
      </c>
      <c r="V16" s="7">
        <f>RANK(U16,$U$6:$U$78,0)</f>
        <v>11</v>
      </c>
      <c r="W16" s="13"/>
    </row>
    <row r="17" spans="2:23">
      <c r="B17" s="129" t="s">
        <v>264</v>
      </c>
      <c r="C17" s="36"/>
      <c r="D17" s="71" t="s">
        <v>107</v>
      </c>
      <c r="E17" s="36">
        <v>15</v>
      </c>
      <c r="F17" s="36">
        <v>15</v>
      </c>
      <c r="G17" s="36"/>
      <c r="H17" s="36"/>
      <c r="I17" s="36"/>
      <c r="J17" s="36"/>
      <c r="K17" s="36"/>
      <c r="L17" s="36"/>
      <c r="M17" s="36">
        <v>15</v>
      </c>
      <c r="N17" s="36"/>
      <c r="O17" s="20">
        <f>SUM(E17:N17)</f>
        <v>45</v>
      </c>
      <c r="P17" s="58">
        <f>COUNT(E17:N17)</f>
        <v>3</v>
      </c>
      <c r="Q17" s="20">
        <f>IF(P17&lt;6,0,+SMALL((E17:N17),1))</f>
        <v>0</v>
      </c>
      <c r="R17" s="20">
        <f>IF(P17&lt;7,0,+SMALL((E17:N17),2))</f>
        <v>0</v>
      </c>
      <c r="S17" s="20">
        <f>IF(P17&lt;8,0,+SMALL((E17:N17),3))</f>
        <v>0</v>
      </c>
      <c r="T17" s="20">
        <f>IF(P17&lt;9,0,+SMALL((E17:N17),4))</f>
        <v>0</v>
      </c>
      <c r="U17" s="20">
        <f>O17-Q17-R17-S17-T17</f>
        <v>45</v>
      </c>
      <c r="V17" s="7">
        <f>RANK(U17,$U$6:$U$78,0)</f>
        <v>12</v>
      </c>
      <c r="W17" s="13"/>
    </row>
    <row r="18" spans="2:23">
      <c r="B18" s="133" t="s">
        <v>160</v>
      </c>
      <c r="C18" s="36"/>
      <c r="D18" s="47" t="s">
        <v>50</v>
      </c>
      <c r="E18" s="36"/>
      <c r="F18" s="36">
        <v>20</v>
      </c>
      <c r="G18" s="36">
        <v>14</v>
      </c>
      <c r="H18" s="36"/>
      <c r="I18" s="36"/>
      <c r="J18" s="36">
        <v>9</v>
      </c>
      <c r="K18" s="36"/>
      <c r="L18" s="36"/>
      <c r="M18" s="36"/>
      <c r="N18" s="36"/>
      <c r="O18" s="20">
        <f>SUM(E18:N18)</f>
        <v>43</v>
      </c>
      <c r="P18" s="58">
        <f>COUNT(E18:N18)</f>
        <v>3</v>
      </c>
      <c r="Q18" s="20">
        <f>IF(P18&lt;6,0,+SMALL((E18:N18),1))</f>
        <v>0</v>
      </c>
      <c r="R18" s="20">
        <f>IF(P18&lt;7,0,+SMALL((E18:N18),2))</f>
        <v>0</v>
      </c>
      <c r="S18" s="20">
        <f>IF(P18&lt;8,0,+SMALL((E18:N18),3))</f>
        <v>0</v>
      </c>
      <c r="T18" s="20">
        <f>IF(P18&lt;9,0,+SMALL((E18:N18),4))</f>
        <v>0</v>
      </c>
      <c r="U18" s="20">
        <f>O18-Q18-R18-S18-T18</f>
        <v>43</v>
      </c>
      <c r="V18" s="7">
        <f>RANK(U18,$U$6:$U$78,0)</f>
        <v>13</v>
      </c>
      <c r="W18" s="13"/>
    </row>
    <row r="19" spans="2:23">
      <c r="B19" s="129" t="s">
        <v>28</v>
      </c>
      <c r="C19" s="36"/>
      <c r="D19" s="46" t="s">
        <v>22</v>
      </c>
      <c r="E19" s="36">
        <v>12</v>
      </c>
      <c r="F19" s="36">
        <v>0</v>
      </c>
      <c r="G19" s="36">
        <v>8</v>
      </c>
      <c r="H19" s="36"/>
      <c r="I19" s="36"/>
      <c r="J19" s="36"/>
      <c r="K19" s="36">
        <v>7</v>
      </c>
      <c r="L19" s="36">
        <v>5</v>
      </c>
      <c r="M19" s="36">
        <v>7</v>
      </c>
      <c r="N19" s="36"/>
      <c r="O19" s="20">
        <f>SUM(E19:N19)</f>
        <v>39</v>
      </c>
      <c r="P19" s="58">
        <f>COUNT(E19:N19)</f>
        <v>6</v>
      </c>
      <c r="Q19" s="20">
        <f>IF(P19&lt;6,0,+SMALL((E19:N19),1))</f>
        <v>0</v>
      </c>
      <c r="R19" s="20">
        <f>IF(P19&lt;7,0,+SMALL((E19:N19),2))</f>
        <v>0</v>
      </c>
      <c r="S19" s="20">
        <f>IF(P19&lt;8,0,+SMALL((E19:N19),3))</f>
        <v>0</v>
      </c>
      <c r="T19" s="20">
        <f>IF(P19&lt;9,0,+SMALL((E19:N19),4))</f>
        <v>0</v>
      </c>
      <c r="U19" s="20">
        <f>O19-Q19-R19-S19-T19</f>
        <v>39</v>
      </c>
      <c r="V19" s="7">
        <f>RANK(U19,$U$6:$U$78,0)</f>
        <v>14</v>
      </c>
      <c r="W19" s="13"/>
    </row>
    <row r="20" spans="2:23">
      <c r="B20" s="129" t="s">
        <v>40</v>
      </c>
      <c r="C20" s="36"/>
      <c r="D20" s="76" t="s">
        <v>16</v>
      </c>
      <c r="E20" s="36">
        <v>23</v>
      </c>
      <c r="F20" s="36"/>
      <c r="G20" s="36"/>
      <c r="H20" s="36"/>
      <c r="I20" s="36"/>
      <c r="J20" s="36"/>
      <c r="K20" s="36"/>
      <c r="L20" s="36">
        <v>13</v>
      </c>
      <c r="M20" s="36"/>
      <c r="N20" s="36"/>
      <c r="O20" s="20">
        <f>SUM(E20:N20)</f>
        <v>36</v>
      </c>
      <c r="P20" s="58">
        <f>COUNT(E20:N20)</f>
        <v>2</v>
      </c>
      <c r="Q20" s="20">
        <f>IF(P20&lt;6,0,+SMALL((E20:N20),1))</f>
        <v>0</v>
      </c>
      <c r="R20" s="20">
        <f>IF(P20&lt;7,0,+SMALL((E20:N20),2))</f>
        <v>0</v>
      </c>
      <c r="S20" s="20">
        <f>IF(P20&lt;8,0,+SMALL((E20:N20),3))</f>
        <v>0</v>
      </c>
      <c r="T20" s="20">
        <f>IF(P20&lt;9,0,+SMALL((E20:N20),4))</f>
        <v>0</v>
      </c>
      <c r="U20" s="20">
        <f>O20-Q20-R20-S20-T20</f>
        <v>36</v>
      </c>
      <c r="V20" s="7">
        <f>RANK(U20,$U$6:$U$78,0)</f>
        <v>15</v>
      </c>
      <c r="W20" s="13"/>
    </row>
    <row r="21" spans="2:23">
      <c r="B21" s="129" t="s">
        <v>234</v>
      </c>
      <c r="C21" s="36"/>
      <c r="D21" s="128" t="s">
        <v>236</v>
      </c>
      <c r="E21" s="36">
        <v>6</v>
      </c>
      <c r="F21" s="36">
        <v>6</v>
      </c>
      <c r="G21" s="36">
        <v>6</v>
      </c>
      <c r="H21" s="36"/>
      <c r="I21" s="36">
        <v>11</v>
      </c>
      <c r="J21" s="36">
        <v>3</v>
      </c>
      <c r="K21" s="36"/>
      <c r="L21" s="36"/>
      <c r="M21" s="36">
        <v>7</v>
      </c>
      <c r="N21" s="36"/>
      <c r="O21" s="20">
        <f>SUM(E21:N21)</f>
        <v>39</v>
      </c>
      <c r="P21" s="58">
        <f>COUNT(E21:N21)</f>
        <v>6</v>
      </c>
      <c r="Q21" s="20">
        <f>IF(P21&lt;6,0,+SMALL((E21:N21),1))</f>
        <v>3</v>
      </c>
      <c r="R21" s="20">
        <f>IF(P21&lt;7,0,+SMALL((E21:N21),2))</f>
        <v>0</v>
      </c>
      <c r="S21" s="20">
        <f>IF(P21&lt;8,0,+SMALL((E21:N21),3))</f>
        <v>0</v>
      </c>
      <c r="T21" s="20">
        <f>IF(P21&lt;9,0,+SMALL((E21:N21),4))</f>
        <v>0</v>
      </c>
      <c r="U21" s="20">
        <f>O21-Q21-R21-S21-T21</f>
        <v>36</v>
      </c>
      <c r="V21" s="7">
        <f>RANK(U21,$U$6:$U$78,0)</f>
        <v>15</v>
      </c>
      <c r="W21" s="13"/>
    </row>
    <row r="22" spans="2:23">
      <c r="B22" s="129" t="s">
        <v>231</v>
      </c>
      <c r="C22" s="36"/>
      <c r="D22" s="119" t="s">
        <v>232</v>
      </c>
      <c r="E22" s="36">
        <v>9</v>
      </c>
      <c r="F22" s="36"/>
      <c r="G22" s="36">
        <v>0</v>
      </c>
      <c r="H22" s="36">
        <v>5</v>
      </c>
      <c r="I22" s="36">
        <v>2</v>
      </c>
      <c r="J22" s="36"/>
      <c r="K22" s="36">
        <v>5</v>
      </c>
      <c r="L22" s="36">
        <v>8</v>
      </c>
      <c r="M22" s="36">
        <v>8</v>
      </c>
      <c r="N22" s="36"/>
      <c r="O22" s="20">
        <f>SUM(E22:N22)</f>
        <v>37</v>
      </c>
      <c r="P22" s="58">
        <f>COUNT(E22:N22)</f>
        <v>7</v>
      </c>
      <c r="Q22" s="20">
        <f>IF(P22&lt;6,0,+SMALL((E22:N22),1))</f>
        <v>0</v>
      </c>
      <c r="R22" s="20">
        <f>IF(P22&lt;7,0,+SMALL((E22:N22),2))</f>
        <v>2</v>
      </c>
      <c r="S22" s="20">
        <f>IF(P22&lt;8,0,+SMALL((E22:N22),3))</f>
        <v>0</v>
      </c>
      <c r="T22" s="20">
        <f>IF(P22&lt;9,0,+SMALL((E22:N22),4))</f>
        <v>0</v>
      </c>
      <c r="U22" s="20">
        <f>O22-Q22-R22-S22-T22</f>
        <v>35</v>
      </c>
      <c r="V22" s="7">
        <f>RANK(U22,$U$6:$U$78,0)</f>
        <v>17</v>
      </c>
      <c r="W22" s="13"/>
    </row>
    <row r="23" spans="2:23">
      <c r="B23" s="129" t="s">
        <v>45</v>
      </c>
      <c r="C23" s="36"/>
      <c r="D23" s="76" t="s">
        <v>16</v>
      </c>
      <c r="E23" s="36">
        <v>17</v>
      </c>
      <c r="F23" s="36"/>
      <c r="G23" s="36"/>
      <c r="H23" s="36"/>
      <c r="I23" s="36"/>
      <c r="J23" s="36"/>
      <c r="K23" s="36"/>
      <c r="L23" s="36">
        <v>9</v>
      </c>
      <c r="M23" s="36">
        <v>8</v>
      </c>
      <c r="N23" s="36"/>
      <c r="O23" s="20">
        <f>SUM(E23:N23)</f>
        <v>34</v>
      </c>
      <c r="P23" s="58">
        <f>COUNT(E23:N23)</f>
        <v>3</v>
      </c>
      <c r="Q23" s="20">
        <f>IF(P23&lt;6,0,+SMALL((E23:N23),1))</f>
        <v>0</v>
      </c>
      <c r="R23" s="20">
        <f>IF(P23&lt;7,0,+SMALL((E23:N23),2))</f>
        <v>0</v>
      </c>
      <c r="S23" s="20">
        <f>IF(P23&lt;8,0,+SMALL((E23:N23),3))</f>
        <v>0</v>
      </c>
      <c r="T23" s="20">
        <f>IF(P23&lt;9,0,+SMALL((E23:N23),4))</f>
        <v>0</v>
      </c>
      <c r="U23" s="20">
        <f>O23-Q23-R23-S23-T23</f>
        <v>34</v>
      </c>
      <c r="V23" s="7">
        <f>RANK(U23,$U$6:$U$78,0)</f>
        <v>18</v>
      </c>
      <c r="W23" s="13"/>
    </row>
    <row r="24" spans="2:23">
      <c r="B24" s="129" t="s">
        <v>128</v>
      </c>
      <c r="C24" s="36"/>
      <c r="D24" s="47" t="s">
        <v>50</v>
      </c>
      <c r="E24" s="36">
        <v>12</v>
      </c>
      <c r="F24" s="36">
        <v>14</v>
      </c>
      <c r="G24" s="36"/>
      <c r="H24" s="36"/>
      <c r="I24" s="36"/>
      <c r="J24" s="36">
        <v>8</v>
      </c>
      <c r="K24" s="36"/>
      <c r="L24" s="36"/>
      <c r="M24" s="36"/>
      <c r="N24" s="36"/>
      <c r="O24" s="20">
        <f>SUM(E24:N24)</f>
        <v>34</v>
      </c>
      <c r="P24" s="58">
        <f>COUNT(E24:N24)</f>
        <v>3</v>
      </c>
      <c r="Q24" s="20">
        <f>IF(P24&lt;6,0,+SMALL((E24:N24),1))</f>
        <v>0</v>
      </c>
      <c r="R24" s="20">
        <f>IF(P24&lt;7,0,+SMALL((E24:N24),2))</f>
        <v>0</v>
      </c>
      <c r="S24" s="20">
        <f>IF(P24&lt;8,0,+SMALL((E24:N24),3))</f>
        <v>0</v>
      </c>
      <c r="T24" s="20">
        <f>IF(P24&lt;9,0,+SMALL((E24:N24),4))</f>
        <v>0</v>
      </c>
      <c r="U24" s="20">
        <f>O24-Q24-R24-S24-T24</f>
        <v>34</v>
      </c>
      <c r="V24" s="7">
        <f>RANK(U24,$U$6:$U$78,0)</f>
        <v>18</v>
      </c>
      <c r="W24" s="13"/>
    </row>
    <row r="25" spans="2:23" ht="15" customHeight="1">
      <c r="B25" s="129" t="s">
        <v>121</v>
      </c>
      <c r="C25" s="36"/>
      <c r="D25" s="46" t="s">
        <v>22</v>
      </c>
      <c r="E25" s="36">
        <v>4</v>
      </c>
      <c r="F25" s="36">
        <v>8</v>
      </c>
      <c r="G25" s="36">
        <v>2</v>
      </c>
      <c r="H25" s="36"/>
      <c r="I25" s="36">
        <v>7</v>
      </c>
      <c r="J25" s="36"/>
      <c r="K25" s="36"/>
      <c r="L25" s="36">
        <v>5</v>
      </c>
      <c r="M25" s="36">
        <v>9</v>
      </c>
      <c r="N25" s="36"/>
      <c r="O25" s="20">
        <f>SUM(E25:N25)</f>
        <v>35</v>
      </c>
      <c r="P25" s="58">
        <f>COUNT(E25:N25)</f>
        <v>6</v>
      </c>
      <c r="Q25" s="20">
        <f>IF(P25&lt;6,0,+SMALL((E25:N25),1))</f>
        <v>2</v>
      </c>
      <c r="R25" s="20">
        <f>IF(P25&lt;7,0,+SMALL((E25:N25),2))</f>
        <v>0</v>
      </c>
      <c r="S25" s="20">
        <f>IF(P25&lt;8,0,+SMALL((E25:N25),3))</f>
        <v>0</v>
      </c>
      <c r="T25" s="20">
        <f>IF(P25&lt;9,0,+SMALL((E25:N25),4))</f>
        <v>0</v>
      </c>
      <c r="U25" s="20">
        <f>O25-Q25-R25-S25-T25</f>
        <v>33</v>
      </c>
      <c r="V25" s="7">
        <f>RANK(U25,$U$6:$U$78,0)</f>
        <v>20</v>
      </c>
      <c r="W25" s="13"/>
    </row>
    <row r="26" spans="2:23">
      <c r="B26" s="129" t="s">
        <v>341</v>
      </c>
      <c r="C26" s="36"/>
      <c r="D26" s="119" t="s">
        <v>232</v>
      </c>
      <c r="E26" s="36">
        <v>9</v>
      </c>
      <c r="F26" s="36"/>
      <c r="G26" s="36">
        <v>5</v>
      </c>
      <c r="H26" s="36">
        <v>2</v>
      </c>
      <c r="I26" s="36">
        <v>10</v>
      </c>
      <c r="J26" s="36">
        <v>1</v>
      </c>
      <c r="K26" s="36">
        <v>4</v>
      </c>
      <c r="L26" s="36">
        <v>2</v>
      </c>
      <c r="M26" s="36">
        <v>5</v>
      </c>
      <c r="N26" s="36"/>
      <c r="O26" s="20">
        <f>SUM(E26:N26)</f>
        <v>38</v>
      </c>
      <c r="P26" s="58">
        <f>COUNT(E26:N26)</f>
        <v>8</v>
      </c>
      <c r="Q26" s="20">
        <f>IF(P26&lt;6,0,+SMALL((E26:N26),1))</f>
        <v>1</v>
      </c>
      <c r="R26" s="20">
        <f>IF(P26&lt;7,0,+SMALL((E26:N26),2))</f>
        <v>2</v>
      </c>
      <c r="S26" s="20">
        <f>IF(P26&lt;8,0,+SMALL((E26:N26),3))</f>
        <v>2</v>
      </c>
      <c r="T26" s="20">
        <f>IF(P26&lt;9,0,+SMALL((E26:N26),4))</f>
        <v>0</v>
      </c>
      <c r="U26" s="20">
        <f>O26-Q26-R26-S26-T26</f>
        <v>33</v>
      </c>
      <c r="V26" s="7">
        <f>RANK(U26,$U$6:$U$78,0)</f>
        <v>20</v>
      </c>
      <c r="W26" s="13"/>
    </row>
    <row r="27" spans="2:23">
      <c r="B27" s="129" t="s">
        <v>267</v>
      </c>
      <c r="C27" s="36"/>
      <c r="D27" s="47" t="s">
        <v>50</v>
      </c>
      <c r="E27" s="36">
        <v>10</v>
      </c>
      <c r="F27" s="36">
        <v>15</v>
      </c>
      <c r="G27" s="36"/>
      <c r="H27" s="36"/>
      <c r="I27" s="36"/>
      <c r="J27" s="36">
        <v>7</v>
      </c>
      <c r="K27" s="36"/>
      <c r="L27" s="36"/>
      <c r="M27" s="36"/>
      <c r="N27" s="36"/>
      <c r="O27" s="20">
        <f>SUM(E27:N27)</f>
        <v>32</v>
      </c>
      <c r="P27" s="58">
        <f>COUNT(E27:N27)</f>
        <v>3</v>
      </c>
      <c r="Q27" s="20">
        <f>IF(P27&lt;6,0,+SMALL((E27:N27),1))</f>
        <v>0</v>
      </c>
      <c r="R27" s="20">
        <f>IF(P27&lt;7,0,+SMALL((E27:N27),2))</f>
        <v>0</v>
      </c>
      <c r="S27" s="20">
        <f>IF(P27&lt;8,0,+SMALL((E27:N27),3))</f>
        <v>0</v>
      </c>
      <c r="T27" s="20">
        <f>IF(P27&lt;9,0,+SMALL((E27:N27),4))</f>
        <v>0</v>
      </c>
      <c r="U27" s="20">
        <f>O27-Q27-R27-S27-T27</f>
        <v>32</v>
      </c>
      <c r="V27" s="7">
        <f>RANK(U27,$U$6:$U$78,0)</f>
        <v>22</v>
      </c>
      <c r="W27" s="13"/>
    </row>
    <row r="28" spans="2:23">
      <c r="B28" s="129" t="s">
        <v>119</v>
      </c>
      <c r="C28" s="36"/>
      <c r="D28" s="45" t="s">
        <v>8</v>
      </c>
      <c r="E28" s="36">
        <v>15</v>
      </c>
      <c r="F28" s="36"/>
      <c r="G28" s="36">
        <v>16</v>
      </c>
      <c r="H28" s="36"/>
      <c r="I28" s="36"/>
      <c r="J28" s="36"/>
      <c r="K28" s="36"/>
      <c r="L28" s="36"/>
      <c r="M28" s="36"/>
      <c r="N28" s="36"/>
      <c r="O28" s="20">
        <f>SUM(E28:N28)</f>
        <v>31</v>
      </c>
      <c r="P28" s="58">
        <f>COUNT(E28:N28)</f>
        <v>2</v>
      </c>
      <c r="Q28" s="20">
        <f>IF(P28&lt;6,0,+SMALL((E28:N28),1))</f>
        <v>0</v>
      </c>
      <c r="R28" s="20">
        <f>IF(P28&lt;7,0,+SMALL((E28:N28),2))</f>
        <v>0</v>
      </c>
      <c r="S28" s="20">
        <f>IF(P28&lt;8,0,+SMALL((E28:N28),3))</f>
        <v>0</v>
      </c>
      <c r="T28" s="20">
        <f>IF(P28&lt;9,0,+SMALL((E28:N28),4))</f>
        <v>0</v>
      </c>
      <c r="U28" s="20">
        <f>O28-Q28-R28-S28-T28</f>
        <v>31</v>
      </c>
      <c r="V28" s="7">
        <f>RANK(U28,$U$6:$U$78,0)</f>
        <v>23</v>
      </c>
      <c r="W28" s="13"/>
    </row>
    <row r="29" spans="2:23">
      <c r="B29" s="129" t="s">
        <v>43</v>
      </c>
      <c r="C29" s="36"/>
      <c r="D29" s="46" t="s">
        <v>22</v>
      </c>
      <c r="E29" s="36">
        <v>6</v>
      </c>
      <c r="F29" s="36">
        <v>2</v>
      </c>
      <c r="G29" s="36">
        <v>5</v>
      </c>
      <c r="H29" s="36"/>
      <c r="I29" s="36"/>
      <c r="J29" s="36">
        <v>5</v>
      </c>
      <c r="K29" s="36"/>
      <c r="L29" s="36">
        <v>6</v>
      </c>
      <c r="M29" s="36">
        <v>7</v>
      </c>
      <c r="N29" s="36"/>
      <c r="O29" s="20">
        <f>SUM(E29:N29)</f>
        <v>31</v>
      </c>
      <c r="P29" s="58">
        <f>COUNT(E29:N29)</f>
        <v>6</v>
      </c>
      <c r="Q29" s="20">
        <f>IF(P29&lt;6,0,+SMALL((E29:N29),1))</f>
        <v>2</v>
      </c>
      <c r="R29" s="20">
        <f>IF(P29&lt;7,0,+SMALL((E29:N29),2))</f>
        <v>0</v>
      </c>
      <c r="S29" s="20">
        <f>IF(P29&lt;8,0,+SMALL((E29:N29),3))</f>
        <v>0</v>
      </c>
      <c r="T29" s="20">
        <f>IF(P29&lt;9,0,+SMALL((E29:N29),4))</f>
        <v>0</v>
      </c>
      <c r="U29" s="20">
        <f>O29-Q29-R29-S29-T29</f>
        <v>29</v>
      </c>
      <c r="V29" s="7">
        <f>RANK(U29,$U$6:$U$78,0)</f>
        <v>24</v>
      </c>
      <c r="W29" s="13"/>
    </row>
    <row r="30" spans="2:23">
      <c r="B30" s="129" t="s">
        <v>178</v>
      </c>
      <c r="C30" s="36"/>
      <c r="D30" s="45" t="s">
        <v>8</v>
      </c>
      <c r="E30" s="36">
        <v>6</v>
      </c>
      <c r="F30" s="36">
        <v>0</v>
      </c>
      <c r="G30" s="36">
        <v>5</v>
      </c>
      <c r="H30" s="36">
        <v>5</v>
      </c>
      <c r="I30" s="36">
        <v>6</v>
      </c>
      <c r="J30" s="36">
        <v>0</v>
      </c>
      <c r="K30" s="36">
        <v>6</v>
      </c>
      <c r="L30" s="36">
        <v>6</v>
      </c>
      <c r="M30" s="36">
        <v>3</v>
      </c>
      <c r="N30" s="36"/>
      <c r="O30" s="20">
        <f>SUM(E30:N30)</f>
        <v>37</v>
      </c>
      <c r="P30" s="58">
        <f>COUNT(E30:N30)</f>
        <v>9</v>
      </c>
      <c r="Q30" s="20">
        <f>IF(P30&lt;6,0,+SMALL((E30:N30),1))</f>
        <v>0</v>
      </c>
      <c r="R30" s="20">
        <f>IF(P30&lt;7,0,+SMALL((E30:N30),2))</f>
        <v>0</v>
      </c>
      <c r="S30" s="20">
        <f>IF(P30&lt;8,0,+SMALL((E30:N30),3))</f>
        <v>3</v>
      </c>
      <c r="T30" s="20">
        <f>IF(P30&lt;9,0,+SMALL((E30:N30),4))</f>
        <v>5</v>
      </c>
      <c r="U30" s="20">
        <f>O30-Q30-R30-S30-T30</f>
        <v>29</v>
      </c>
      <c r="V30" s="7">
        <f>RANK(U30,$U$6:$U$78,0)</f>
        <v>24</v>
      </c>
      <c r="W30" s="13"/>
    </row>
    <row r="31" spans="2:23">
      <c r="B31" s="129" t="s">
        <v>230</v>
      </c>
      <c r="C31" s="36"/>
      <c r="D31" s="75" t="s">
        <v>109</v>
      </c>
      <c r="E31" s="36">
        <v>8</v>
      </c>
      <c r="F31" s="36">
        <v>1</v>
      </c>
      <c r="G31" s="36">
        <v>4</v>
      </c>
      <c r="H31" s="36">
        <v>1</v>
      </c>
      <c r="I31" s="36">
        <v>9</v>
      </c>
      <c r="J31" s="36">
        <v>3</v>
      </c>
      <c r="K31" s="36"/>
      <c r="L31" s="36">
        <v>4</v>
      </c>
      <c r="M31" s="36">
        <v>0</v>
      </c>
      <c r="N31" s="36"/>
      <c r="O31" s="20">
        <f>SUM(E31:N31)</f>
        <v>30</v>
      </c>
      <c r="P31" s="58">
        <f>COUNT(E31:N31)</f>
        <v>8</v>
      </c>
      <c r="Q31" s="20">
        <f>IF(P31&lt;6,0,+SMALL((E31:N31),1))</f>
        <v>0</v>
      </c>
      <c r="R31" s="20">
        <f>IF(P31&lt;7,0,+SMALL((E31:N31),2))</f>
        <v>1</v>
      </c>
      <c r="S31" s="20">
        <f>IF(P31&lt;8,0,+SMALL((E31:N31),3))</f>
        <v>1</v>
      </c>
      <c r="T31" s="20">
        <f>IF(P31&lt;9,0,+SMALL((E31:N31),4))</f>
        <v>0</v>
      </c>
      <c r="U31" s="20">
        <f>O31-Q31-R31-S31-T31</f>
        <v>28</v>
      </c>
      <c r="V31" s="7">
        <f>RANK(U31,$U$6:$U$78,0)</f>
        <v>26</v>
      </c>
      <c r="W31" s="13"/>
    </row>
    <row r="32" spans="2:23">
      <c r="B32" s="129" t="s">
        <v>335</v>
      </c>
      <c r="C32" s="36"/>
      <c r="D32" s="44" t="s">
        <v>5</v>
      </c>
      <c r="E32" s="36"/>
      <c r="F32" s="36"/>
      <c r="G32" s="36"/>
      <c r="H32" s="36"/>
      <c r="I32" s="36">
        <v>17</v>
      </c>
      <c r="J32" s="36"/>
      <c r="K32" s="36"/>
      <c r="L32" s="36">
        <v>10</v>
      </c>
      <c r="M32" s="36"/>
      <c r="N32" s="36"/>
      <c r="O32" s="20">
        <f>SUM(E32:N32)</f>
        <v>27</v>
      </c>
      <c r="P32" s="58">
        <f>COUNT(E32:N32)</f>
        <v>2</v>
      </c>
      <c r="Q32" s="20">
        <f>IF(P32&lt;6,0,+SMALL((E32:N32),1))</f>
        <v>0</v>
      </c>
      <c r="R32" s="20">
        <f>IF(P32&lt;7,0,+SMALL((E32:N32),2))</f>
        <v>0</v>
      </c>
      <c r="S32" s="20">
        <f>IF(P32&lt;8,0,+SMALL((E32:N32),3))</f>
        <v>0</v>
      </c>
      <c r="T32" s="20">
        <f>IF(P32&lt;9,0,+SMALL((E32:N32),4))</f>
        <v>0</v>
      </c>
      <c r="U32" s="20">
        <f>O32-Q32-R32-S32-T32</f>
        <v>27</v>
      </c>
      <c r="V32" s="7">
        <f>RANK(U32,$U$6:$U$78,0)</f>
        <v>27</v>
      </c>
      <c r="W32" s="13"/>
    </row>
    <row r="33" spans="2:23">
      <c r="B33" s="129" t="s">
        <v>122</v>
      </c>
      <c r="C33" s="36"/>
      <c r="D33" s="46" t="s">
        <v>22</v>
      </c>
      <c r="E33" s="36"/>
      <c r="F33" s="36">
        <v>7</v>
      </c>
      <c r="G33" s="36"/>
      <c r="H33" s="36"/>
      <c r="I33" s="36"/>
      <c r="J33" s="36">
        <v>11</v>
      </c>
      <c r="K33" s="36"/>
      <c r="L33" s="36">
        <v>8</v>
      </c>
      <c r="M33" s="36"/>
      <c r="N33" s="36"/>
      <c r="O33" s="20">
        <f>SUM(E33:N33)</f>
        <v>26</v>
      </c>
      <c r="P33" s="58">
        <f>COUNT(E33:N33)</f>
        <v>3</v>
      </c>
      <c r="Q33" s="20">
        <f>IF(P33&lt;6,0,+SMALL((E33:N33),1))</f>
        <v>0</v>
      </c>
      <c r="R33" s="20">
        <f>IF(P33&lt;7,0,+SMALL((E33:N33),2))</f>
        <v>0</v>
      </c>
      <c r="S33" s="20">
        <f>IF(P33&lt;8,0,+SMALL((E33:N33),3))</f>
        <v>0</v>
      </c>
      <c r="T33" s="20">
        <f>IF(P33&lt;9,0,+SMALL((E33:N33),4))</f>
        <v>0</v>
      </c>
      <c r="U33" s="20">
        <f>O33-Q33-R33-S33-T33</f>
        <v>26</v>
      </c>
      <c r="V33" s="7">
        <f>RANK(U33,$U$6:$U$78,0)</f>
        <v>28</v>
      </c>
      <c r="W33" s="13"/>
    </row>
    <row r="34" spans="2:23">
      <c r="B34" s="129" t="s">
        <v>79</v>
      </c>
      <c r="C34" s="36"/>
      <c r="D34" s="46" t="s">
        <v>22</v>
      </c>
      <c r="E34" s="36">
        <v>8</v>
      </c>
      <c r="F34" s="36">
        <v>7</v>
      </c>
      <c r="G34" s="36"/>
      <c r="H34" s="36">
        <v>7</v>
      </c>
      <c r="I34" s="36"/>
      <c r="J34" s="36">
        <v>4</v>
      </c>
      <c r="K34" s="36"/>
      <c r="L34" s="36"/>
      <c r="M34" s="36"/>
      <c r="N34" s="36"/>
      <c r="O34" s="20">
        <f>SUM(E34:N34)</f>
        <v>26</v>
      </c>
      <c r="P34" s="58">
        <f>COUNT(E34:N34)</f>
        <v>4</v>
      </c>
      <c r="Q34" s="20">
        <f>IF(P34&lt;6,0,+SMALL((E34:N34),1))</f>
        <v>0</v>
      </c>
      <c r="R34" s="20">
        <f>IF(P34&lt;7,0,+SMALL((E34:N34),2))</f>
        <v>0</v>
      </c>
      <c r="S34" s="20">
        <f>IF(P34&lt;8,0,+SMALL((E34:N34),3))</f>
        <v>0</v>
      </c>
      <c r="T34" s="20">
        <f>IF(P34&lt;9,0,+SMALL((E34:N34),4))</f>
        <v>0</v>
      </c>
      <c r="U34" s="20">
        <f>O34-Q34-R34-S34-T34</f>
        <v>26</v>
      </c>
      <c r="V34" s="7">
        <f>RANK(U34,$U$6:$U$78,0)</f>
        <v>28</v>
      </c>
      <c r="W34" s="13"/>
    </row>
    <row r="35" spans="2:23">
      <c r="B35" s="129" t="s">
        <v>291</v>
      </c>
      <c r="C35" s="36"/>
      <c r="D35" s="128" t="s">
        <v>236</v>
      </c>
      <c r="E35" s="36"/>
      <c r="F35" s="36">
        <v>6</v>
      </c>
      <c r="G35" s="36">
        <v>8</v>
      </c>
      <c r="H35" s="36"/>
      <c r="I35" s="36"/>
      <c r="J35" s="36">
        <v>2</v>
      </c>
      <c r="K35" s="36">
        <v>5</v>
      </c>
      <c r="L35" s="36">
        <v>3</v>
      </c>
      <c r="M35" s="36"/>
      <c r="N35" s="36"/>
      <c r="O35" s="20">
        <f>SUM(E35:N35)</f>
        <v>24</v>
      </c>
      <c r="P35" s="58">
        <f>COUNT(E35:N35)</f>
        <v>5</v>
      </c>
      <c r="Q35" s="20">
        <f>IF(P35&lt;6,0,+SMALL((E35:N35),1))</f>
        <v>0</v>
      </c>
      <c r="R35" s="20">
        <f>IF(P35&lt;7,0,+SMALL((E35:N35),2))</f>
        <v>0</v>
      </c>
      <c r="S35" s="20">
        <f>IF(P35&lt;8,0,+SMALL((E35:N35),3))</f>
        <v>0</v>
      </c>
      <c r="T35" s="20">
        <f>IF(P35&lt;9,0,+SMALL((E35:N35),4))</f>
        <v>0</v>
      </c>
      <c r="U35" s="20">
        <f>O35-Q35-R35-S35-T35</f>
        <v>24</v>
      </c>
      <c r="V35" s="7">
        <f>RANK(U35,$U$6:$U$78,0)</f>
        <v>30</v>
      </c>
      <c r="W35" s="13"/>
    </row>
    <row r="36" spans="2:23">
      <c r="B36" s="129" t="s">
        <v>268</v>
      </c>
      <c r="C36" s="36"/>
      <c r="D36" s="86" t="s">
        <v>181</v>
      </c>
      <c r="E36" s="36">
        <v>14</v>
      </c>
      <c r="F36" s="36"/>
      <c r="G36" s="36"/>
      <c r="H36" s="36">
        <v>9</v>
      </c>
      <c r="I36" s="36"/>
      <c r="J36" s="36"/>
      <c r="K36" s="36"/>
      <c r="L36" s="36"/>
      <c r="M36" s="36"/>
      <c r="N36" s="36"/>
      <c r="O36" s="20">
        <f>SUM(E36:N36)</f>
        <v>23</v>
      </c>
      <c r="P36" s="58">
        <f>COUNT(E36:N36)</f>
        <v>2</v>
      </c>
      <c r="Q36" s="20">
        <f>IF(P36&lt;6,0,+SMALL((E36:N36),1))</f>
        <v>0</v>
      </c>
      <c r="R36" s="20">
        <f>IF(P36&lt;7,0,+SMALL((E36:N36),2))</f>
        <v>0</v>
      </c>
      <c r="S36" s="20">
        <f>IF(P36&lt;8,0,+SMALL((E36:N36),3))</f>
        <v>0</v>
      </c>
      <c r="T36" s="20">
        <f>IF(P36&lt;9,0,+SMALL((E36:N36),4))</f>
        <v>0</v>
      </c>
      <c r="U36" s="20">
        <f>O36-Q36-R36-S36-T36</f>
        <v>23</v>
      </c>
      <c r="V36" s="7">
        <f>RANK(U36,$U$6:$U$78,0)</f>
        <v>31</v>
      </c>
      <c r="W36" s="13"/>
    </row>
    <row r="37" spans="2:23">
      <c r="B37" s="129" t="s">
        <v>6</v>
      </c>
      <c r="C37" s="36"/>
      <c r="D37" s="44" t="s">
        <v>5</v>
      </c>
      <c r="E37" s="36">
        <v>4</v>
      </c>
      <c r="F37" s="36">
        <v>2</v>
      </c>
      <c r="G37" s="36">
        <v>1</v>
      </c>
      <c r="H37" s="36">
        <v>3</v>
      </c>
      <c r="I37" s="36"/>
      <c r="J37" s="36"/>
      <c r="K37" s="36">
        <v>7</v>
      </c>
      <c r="L37" s="36">
        <v>3</v>
      </c>
      <c r="M37" s="36">
        <v>4</v>
      </c>
      <c r="N37" s="36"/>
      <c r="O37" s="20">
        <f>SUM(E37:N37)</f>
        <v>24</v>
      </c>
      <c r="P37" s="58">
        <f>COUNT(E37:N37)</f>
        <v>7</v>
      </c>
      <c r="Q37" s="20">
        <f>IF(P37&lt;6,0,+SMALL((E37:N37),1))</f>
        <v>1</v>
      </c>
      <c r="R37" s="20">
        <f>IF(P37&lt;7,0,+SMALL((E37:N37),2))</f>
        <v>2</v>
      </c>
      <c r="S37" s="20">
        <f>IF(P37&lt;8,0,+SMALL((E37:N37),3))</f>
        <v>0</v>
      </c>
      <c r="T37" s="20">
        <f>IF(P37&lt;9,0,+SMALL((E37:N37),4))</f>
        <v>0</v>
      </c>
      <c r="U37" s="20">
        <f>O37-Q37-R37-S37-T37</f>
        <v>21</v>
      </c>
      <c r="V37" s="7">
        <f>RANK(U37,$U$6:$U$78,0)</f>
        <v>32</v>
      </c>
      <c r="W37" s="13"/>
    </row>
    <row r="38" spans="2:23">
      <c r="B38" s="129" t="s">
        <v>145</v>
      </c>
      <c r="C38" s="36"/>
      <c r="D38" s="71" t="s">
        <v>107</v>
      </c>
      <c r="E38" s="36">
        <v>20</v>
      </c>
      <c r="F38" s="36"/>
      <c r="G38" s="36"/>
      <c r="H38" s="36"/>
      <c r="I38" s="36"/>
      <c r="J38" s="36"/>
      <c r="K38" s="36"/>
      <c r="L38" s="36"/>
      <c r="M38" s="36"/>
      <c r="N38" s="36"/>
      <c r="O38" s="20">
        <f>SUM(E38:N38)</f>
        <v>20</v>
      </c>
      <c r="P38" s="58">
        <f>COUNT(E38:N38)</f>
        <v>1</v>
      </c>
      <c r="Q38" s="20">
        <f>IF(P38&lt;6,0,+SMALL((E38:N38),1))</f>
        <v>0</v>
      </c>
      <c r="R38" s="20">
        <f>IF(P38&lt;7,0,+SMALL((E38:N38),2))</f>
        <v>0</v>
      </c>
      <c r="S38" s="20">
        <f>IF(P38&lt;8,0,+SMALL((E38:N38),3))</f>
        <v>0</v>
      </c>
      <c r="T38" s="20">
        <f>IF(P38&lt;9,0,+SMALL((E38:N38),4))</f>
        <v>0</v>
      </c>
      <c r="U38" s="20">
        <f>O38-Q38-R38-S38-T38</f>
        <v>20</v>
      </c>
      <c r="V38" s="7">
        <f>RANK(U38,$U$6:$U$78,0)</f>
        <v>33</v>
      </c>
      <c r="W38" s="13"/>
    </row>
    <row r="39" spans="2:23">
      <c r="B39" s="129" t="s">
        <v>329</v>
      </c>
      <c r="C39" s="36"/>
      <c r="D39" s="75" t="s">
        <v>109</v>
      </c>
      <c r="E39" s="36"/>
      <c r="F39" s="36"/>
      <c r="G39" s="36"/>
      <c r="H39" s="36"/>
      <c r="I39" s="36">
        <v>19</v>
      </c>
      <c r="J39" s="36"/>
      <c r="K39" s="36"/>
      <c r="L39" s="36"/>
      <c r="M39" s="36"/>
      <c r="N39" s="36"/>
      <c r="O39" s="20">
        <f>SUM(E39:N39)</f>
        <v>19</v>
      </c>
      <c r="P39" s="58">
        <f>COUNT(E39:N39)</f>
        <v>1</v>
      </c>
      <c r="Q39" s="20">
        <f>IF(P39&lt;6,0,+SMALL((E39:N39),1))</f>
        <v>0</v>
      </c>
      <c r="R39" s="20">
        <f>IF(P39&lt;7,0,+SMALL((E39:N39),2))</f>
        <v>0</v>
      </c>
      <c r="S39" s="20">
        <f>IF(P39&lt;8,0,+SMALL((E39:N39),3))</f>
        <v>0</v>
      </c>
      <c r="T39" s="20">
        <f>IF(P39&lt;9,0,+SMALL((E39:N39),4))</f>
        <v>0</v>
      </c>
      <c r="U39" s="20">
        <f>O39-Q39-R39-S39-T39</f>
        <v>19</v>
      </c>
      <c r="V39" s="7">
        <f>RANK(U39,$U$6:$U$78,0)</f>
        <v>34</v>
      </c>
      <c r="W39" s="13"/>
    </row>
    <row r="40" spans="2:23">
      <c r="B40" s="129" t="s">
        <v>177</v>
      </c>
      <c r="C40" s="36"/>
      <c r="D40" s="78" t="s">
        <v>11</v>
      </c>
      <c r="E40" s="36"/>
      <c r="F40" s="36"/>
      <c r="G40" s="36">
        <v>19</v>
      </c>
      <c r="H40" s="36"/>
      <c r="I40" s="36"/>
      <c r="J40" s="36"/>
      <c r="K40" s="36"/>
      <c r="L40" s="36"/>
      <c r="M40" s="49"/>
      <c r="N40" s="49"/>
      <c r="O40" s="20">
        <f>SUM(E40:N40)</f>
        <v>19</v>
      </c>
      <c r="P40" s="58">
        <f>COUNT(E40:N40)</f>
        <v>1</v>
      </c>
      <c r="Q40" s="20">
        <f>IF(P40&lt;6,0,+SMALL((E40:N40),1))</f>
        <v>0</v>
      </c>
      <c r="R40" s="20">
        <f>IF(P40&lt;7,0,+SMALL((E40:N40),2))</f>
        <v>0</v>
      </c>
      <c r="S40" s="20">
        <f>IF(P40&lt;8,0,+SMALL((E40:N40),3))</f>
        <v>0</v>
      </c>
      <c r="T40" s="20">
        <f>IF(P40&lt;9,0,+SMALL((E40:N40),4))</f>
        <v>0</v>
      </c>
      <c r="U40" s="20">
        <f>O40-Q40-R40-S40-T40</f>
        <v>19</v>
      </c>
      <c r="V40" s="7">
        <f>RANK(U40,$U$6:$U$78,0)</f>
        <v>34</v>
      </c>
      <c r="W40" s="13"/>
    </row>
    <row r="41" spans="2:23">
      <c r="B41" s="133" t="s">
        <v>162</v>
      </c>
      <c r="C41" s="36"/>
      <c r="D41" s="76" t="s">
        <v>16</v>
      </c>
      <c r="E41" s="36">
        <v>13</v>
      </c>
      <c r="F41" s="36"/>
      <c r="G41" s="36">
        <v>5</v>
      </c>
      <c r="H41" s="36"/>
      <c r="I41" s="36"/>
      <c r="J41" s="36"/>
      <c r="K41" s="36"/>
      <c r="L41" s="36"/>
      <c r="M41" s="36"/>
      <c r="N41" s="36"/>
      <c r="O41" s="20">
        <f>SUM(E41:N41)</f>
        <v>18</v>
      </c>
      <c r="P41" s="58">
        <f>COUNT(E41:N41)</f>
        <v>2</v>
      </c>
      <c r="Q41" s="20">
        <f>IF(P41&lt;6,0,+SMALL((E41:N41),1))</f>
        <v>0</v>
      </c>
      <c r="R41" s="20">
        <f>IF(P41&lt;7,0,+SMALL((E41:N41),2))</f>
        <v>0</v>
      </c>
      <c r="S41" s="20">
        <f>IF(P41&lt;8,0,+SMALL((E41:N41),3))</f>
        <v>0</v>
      </c>
      <c r="T41" s="20">
        <f>IF(P41&lt;9,0,+SMALL((E41:N41),4))</f>
        <v>0</v>
      </c>
      <c r="U41" s="20">
        <f>O41-Q41-R41-S41-T41</f>
        <v>18</v>
      </c>
      <c r="V41" s="7">
        <f>RANK(U41,$U$6:$U$78,0)</f>
        <v>36</v>
      </c>
      <c r="W41" s="13"/>
    </row>
    <row r="42" spans="2:23">
      <c r="B42" s="129" t="s">
        <v>127</v>
      </c>
      <c r="C42" s="36"/>
      <c r="D42" s="71" t="s">
        <v>107</v>
      </c>
      <c r="E42" s="36"/>
      <c r="F42" s="36">
        <v>8</v>
      </c>
      <c r="G42" s="36"/>
      <c r="H42" s="36"/>
      <c r="I42" s="36"/>
      <c r="J42" s="36">
        <v>3</v>
      </c>
      <c r="K42" s="36"/>
      <c r="L42" s="36"/>
      <c r="M42" s="36">
        <v>6</v>
      </c>
      <c r="N42" s="36"/>
      <c r="O42" s="20">
        <f>SUM(E42:N42)</f>
        <v>17</v>
      </c>
      <c r="P42" s="58">
        <f>COUNT(E42:N42)</f>
        <v>3</v>
      </c>
      <c r="Q42" s="20">
        <f>IF(P42&lt;6,0,+SMALL((E42:N42),1))</f>
        <v>0</v>
      </c>
      <c r="R42" s="20">
        <f>IF(P42&lt;7,0,+SMALL((E42:N42),2))</f>
        <v>0</v>
      </c>
      <c r="S42" s="20">
        <f>IF(P42&lt;8,0,+SMALL((E42:N42),3))</f>
        <v>0</v>
      </c>
      <c r="T42" s="20">
        <f>IF(P42&lt;9,0,+SMALL((E42:N42),4))</f>
        <v>0</v>
      </c>
      <c r="U42" s="20">
        <f>O42-Q42-R42-S42-T42</f>
        <v>17</v>
      </c>
      <c r="V42" s="7">
        <f>RANK(U42,$U$6:$U$78,0)</f>
        <v>37</v>
      </c>
      <c r="W42" s="13"/>
    </row>
    <row r="43" spans="2:23">
      <c r="B43" s="129" t="s">
        <v>348</v>
      </c>
      <c r="C43" s="36"/>
      <c r="D43" s="71" t="s">
        <v>107</v>
      </c>
      <c r="E43" s="36"/>
      <c r="F43" s="36"/>
      <c r="G43" s="36"/>
      <c r="H43" s="36"/>
      <c r="I43" s="36"/>
      <c r="J43" s="36"/>
      <c r="K43" s="36"/>
      <c r="L43" s="36"/>
      <c r="M43" s="36">
        <v>17</v>
      </c>
      <c r="N43" s="36"/>
      <c r="O43" s="20">
        <f>SUM(E43:N43)</f>
        <v>17</v>
      </c>
      <c r="P43" s="58">
        <f>COUNT(E43:N43)</f>
        <v>1</v>
      </c>
      <c r="Q43" s="20">
        <f>IF(P43&lt;6,0,+SMALL((E43:N43),1))</f>
        <v>0</v>
      </c>
      <c r="R43" s="20">
        <f>IF(P43&lt;7,0,+SMALL((E43:N43),2))</f>
        <v>0</v>
      </c>
      <c r="S43" s="20">
        <f>IF(P43&lt;8,0,+SMALL((E43:N43),3))</f>
        <v>0</v>
      </c>
      <c r="T43" s="20">
        <f>IF(P43&lt;9,0,+SMALL((E43:N43),4))</f>
        <v>0</v>
      </c>
      <c r="U43" s="20">
        <f>O43-Q43-R43-S43-T43</f>
        <v>17</v>
      </c>
      <c r="V43" s="7">
        <f>RANK(U43,$U$6:$U$78,0)</f>
        <v>37</v>
      </c>
      <c r="W43" s="13"/>
    </row>
    <row r="44" spans="2:23">
      <c r="B44" s="129" t="s">
        <v>27</v>
      </c>
      <c r="C44" s="36"/>
      <c r="D44" s="46" t="s">
        <v>22</v>
      </c>
      <c r="E44" s="36"/>
      <c r="F44" s="36"/>
      <c r="G44" s="36"/>
      <c r="H44" s="36"/>
      <c r="I44" s="36">
        <v>17</v>
      </c>
      <c r="J44" s="36"/>
      <c r="K44" s="36"/>
      <c r="L44" s="36"/>
      <c r="M44" s="36"/>
      <c r="N44" s="36"/>
      <c r="O44" s="20">
        <f>SUM(E44:N44)</f>
        <v>17</v>
      </c>
      <c r="P44" s="58">
        <f>COUNT(E44:N44)</f>
        <v>1</v>
      </c>
      <c r="Q44" s="20">
        <f>IF(P44&lt;6,0,+SMALL((E44:N44),1))</f>
        <v>0</v>
      </c>
      <c r="R44" s="20">
        <f>IF(P44&lt;7,0,+SMALL((E44:N44),2))</f>
        <v>0</v>
      </c>
      <c r="S44" s="20">
        <f>IF(P44&lt;8,0,+SMALL((E44:N44),3))</f>
        <v>0</v>
      </c>
      <c r="T44" s="20">
        <f>IF(P44&lt;9,0,+SMALL((E44:N44),4))</f>
        <v>0</v>
      </c>
      <c r="U44" s="20">
        <f>O44-Q44-R44-S44-T44</f>
        <v>17</v>
      </c>
      <c r="V44" s="7">
        <f>RANK(U44,$U$6:$U$78,0)</f>
        <v>37</v>
      </c>
      <c r="W44" s="13"/>
    </row>
    <row r="45" spans="2:23">
      <c r="B45" s="129" t="s">
        <v>153</v>
      </c>
      <c r="C45" s="36"/>
      <c r="D45" s="71" t="s">
        <v>107</v>
      </c>
      <c r="E45" s="36">
        <v>9</v>
      </c>
      <c r="F45" s="36"/>
      <c r="G45" s="36"/>
      <c r="H45" s="36"/>
      <c r="I45" s="36"/>
      <c r="J45" s="36">
        <v>6</v>
      </c>
      <c r="K45" s="36"/>
      <c r="L45" s="36"/>
      <c r="M45" s="36"/>
      <c r="N45" s="36"/>
      <c r="O45" s="20">
        <f>SUM(E45:N45)</f>
        <v>15</v>
      </c>
      <c r="P45" s="58">
        <f>COUNT(E45:N45)</f>
        <v>2</v>
      </c>
      <c r="Q45" s="20">
        <f>IF(P45&lt;6,0,+SMALL((E45:N45),1))</f>
        <v>0</v>
      </c>
      <c r="R45" s="20">
        <f>IF(P45&lt;7,0,+SMALL((E45:N45),2))</f>
        <v>0</v>
      </c>
      <c r="S45" s="20">
        <f>IF(P45&lt;8,0,+SMALL((E45:N45),3))</f>
        <v>0</v>
      </c>
      <c r="T45" s="20">
        <f>IF(P45&lt;9,0,+SMALL((E45:N45),4))</f>
        <v>0</v>
      </c>
      <c r="U45" s="20">
        <f>O45-Q45-R45-S45-T45</f>
        <v>15</v>
      </c>
      <c r="V45" s="7">
        <f>RANK(U45,$U$6:$U$78,0)</f>
        <v>40</v>
      </c>
      <c r="W45" s="13"/>
    </row>
    <row r="46" spans="2:23">
      <c r="B46" s="129" t="s">
        <v>126</v>
      </c>
      <c r="C46" s="36"/>
      <c r="D46" s="71" t="s">
        <v>107</v>
      </c>
      <c r="E46" s="36"/>
      <c r="F46" s="36"/>
      <c r="G46" s="36">
        <v>9</v>
      </c>
      <c r="H46" s="36"/>
      <c r="I46" s="36"/>
      <c r="J46" s="36">
        <v>5</v>
      </c>
      <c r="K46" s="36"/>
      <c r="L46" s="36"/>
      <c r="M46" s="36"/>
      <c r="N46" s="36"/>
      <c r="O46" s="20">
        <f>SUM(E46:N46)</f>
        <v>14</v>
      </c>
      <c r="P46" s="58">
        <f>COUNT(E46:N46)</f>
        <v>2</v>
      </c>
      <c r="Q46" s="20">
        <f>IF(P46&lt;6,0,+SMALL((E46:N46),1))</f>
        <v>0</v>
      </c>
      <c r="R46" s="20">
        <f>IF(P46&lt;7,0,+SMALL((E46:N46),2))</f>
        <v>0</v>
      </c>
      <c r="S46" s="20">
        <f>IF(P46&lt;8,0,+SMALL((E46:N46),3))</f>
        <v>0</v>
      </c>
      <c r="T46" s="20">
        <f>IF(P46&lt;9,0,+SMALL((E46:N46),4))</f>
        <v>0</v>
      </c>
      <c r="U46" s="20">
        <f>O46-Q46-R46-S46-T46</f>
        <v>14</v>
      </c>
      <c r="V46" s="7">
        <f>RANK(U46,$U$6:$U$78,0)</f>
        <v>41</v>
      </c>
      <c r="W46" s="13"/>
    </row>
    <row r="47" spans="2:23">
      <c r="B47" s="129" t="s">
        <v>285</v>
      </c>
      <c r="C47" s="36"/>
      <c r="D47" s="75" t="s">
        <v>109</v>
      </c>
      <c r="E47" s="36"/>
      <c r="F47" s="36">
        <v>7</v>
      </c>
      <c r="G47" s="36">
        <v>7</v>
      </c>
      <c r="H47" s="36"/>
      <c r="I47" s="36"/>
      <c r="J47" s="36"/>
      <c r="K47" s="36"/>
      <c r="L47" s="36"/>
      <c r="M47" s="36"/>
      <c r="N47" s="36"/>
      <c r="O47" s="20">
        <f>SUM(E47:N47)</f>
        <v>14</v>
      </c>
      <c r="P47" s="58">
        <f>COUNT(E47:N47)</f>
        <v>2</v>
      </c>
      <c r="Q47" s="20">
        <f>IF(P47&lt;6,0,+SMALL((E47:N47),1))</f>
        <v>0</v>
      </c>
      <c r="R47" s="20">
        <f>IF(P47&lt;7,0,+SMALL((E47:N47),2))</f>
        <v>0</v>
      </c>
      <c r="S47" s="20">
        <f>IF(P47&lt;8,0,+SMALL((E47:N47),3))</f>
        <v>0</v>
      </c>
      <c r="T47" s="20">
        <f>IF(P47&lt;9,0,+SMALL((E47:N47),4))</f>
        <v>0</v>
      </c>
      <c r="U47" s="20">
        <f>O47-Q47-R47-S47-T47</f>
        <v>14</v>
      </c>
      <c r="V47" s="7">
        <f>RANK(U47,$U$6:$U$78,0)</f>
        <v>41</v>
      </c>
      <c r="W47" s="13"/>
    </row>
    <row r="48" spans="2:23">
      <c r="B48" s="129" t="s">
        <v>44</v>
      </c>
      <c r="C48" s="36"/>
      <c r="D48" s="45" t="s">
        <v>8</v>
      </c>
      <c r="E48" s="36"/>
      <c r="F48" s="36">
        <v>0</v>
      </c>
      <c r="G48" s="36"/>
      <c r="H48" s="36"/>
      <c r="I48" s="36"/>
      <c r="J48" s="36"/>
      <c r="K48" s="36">
        <v>6</v>
      </c>
      <c r="L48" s="36">
        <v>8</v>
      </c>
      <c r="M48" s="36"/>
      <c r="N48" s="36"/>
      <c r="O48" s="20">
        <f>SUM(E48:N48)</f>
        <v>14</v>
      </c>
      <c r="P48" s="58">
        <f>COUNT(E48:N48)</f>
        <v>3</v>
      </c>
      <c r="Q48" s="20">
        <f>IF(P48&lt;6,0,+SMALL((E48:N48),1))</f>
        <v>0</v>
      </c>
      <c r="R48" s="20">
        <f>IF(P48&lt;7,0,+SMALL((E48:N48),2))</f>
        <v>0</v>
      </c>
      <c r="S48" s="20">
        <f>IF(P48&lt;8,0,+SMALL((E48:N48),3))</f>
        <v>0</v>
      </c>
      <c r="T48" s="20">
        <f>IF(P48&lt;9,0,+SMALL((E48:N48),4))</f>
        <v>0</v>
      </c>
      <c r="U48" s="20">
        <f>O48-Q48-R48-S48-T48</f>
        <v>14</v>
      </c>
      <c r="V48" s="7">
        <f>RANK(U48,$U$6:$U$78,0)</f>
        <v>41</v>
      </c>
      <c r="W48" s="13"/>
    </row>
    <row r="49" spans="2:23">
      <c r="B49" s="129" t="s">
        <v>182</v>
      </c>
      <c r="C49" s="36"/>
      <c r="D49" s="86" t="s">
        <v>181</v>
      </c>
      <c r="E49" s="36">
        <v>13</v>
      </c>
      <c r="F49" s="36"/>
      <c r="G49" s="36"/>
      <c r="H49" s="36"/>
      <c r="I49" s="36"/>
      <c r="J49" s="36"/>
      <c r="K49" s="36"/>
      <c r="L49" s="36"/>
      <c r="M49" s="36"/>
      <c r="N49" s="36"/>
      <c r="O49" s="20">
        <f>SUM(E49:N49)</f>
        <v>13</v>
      </c>
      <c r="P49" s="58">
        <f>COUNT(E49:N49)</f>
        <v>1</v>
      </c>
      <c r="Q49" s="20">
        <f>IF(P49&lt;6,0,+SMALL((E49:N49),1))</f>
        <v>0</v>
      </c>
      <c r="R49" s="20">
        <f>IF(P49&lt;7,0,+SMALL((E49:N49),2))</f>
        <v>0</v>
      </c>
      <c r="S49" s="20">
        <f>IF(P49&lt;8,0,+SMALL((E49:N49),3))</f>
        <v>0</v>
      </c>
      <c r="T49" s="20">
        <f>IF(P49&lt;9,0,+SMALL((E49:N49),4))</f>
        <v>0</v>
      </c>
      <c r="U49" s="20">
        <f>O49-Q49-R49-S49-T49</f>
        <v>13</v>
      </c>
      <c r="V49" s="7">
        <f>RANK(U49,$U$6:$U$78,0)</f>
        <v>44</v>
      </c>
      <c r="W49" s="13"/>
    </row>
    <row r="50" spans="2:23">
      <c r="B50" s="129" t="s">
        <v>81</v>
      </c>
      <c r="C50" s="36"/>
      <c r="D50" s="76" t="s">
        <v>16</v>
      </c>
      <c r="E50" s="36">
        <v>13</v>
      </c>
      <c r="F50" s="36"/>
      <c r="G50" s="36"/>
      <c r="H50" s="36"/>
      <c r="I50" s="36"/>
      <c r="J50" s="36"/>
      <c r="K50" s="36"/>
      <c r="L50" s="36"/>
      <c r="M50" s="36"/>
      <c r="N50" s="36"/>
      <c r="O50" s="20">
        <f>SUM(E50:N50)</f>
        <v>13</v>
      </c>
      <c r="P50" s="58">
        <f>COUNT(E50:N50)</f>
        <v>1</v>
      </c>
      <c r="Q50" s="20">
        <f>IF(P50&lt;6,0,+SMALL((E50:N50),1))</f>
        <v>0</v>
      </c>
      <c r="R50" s="20">
        <f>IF(P50&lt;7,0,+SMALL((E50:N50),2))</f>
        <v>0</v>
      </c>
      <c r="S50" s="20">
        <f>IF(P50&lt;8,0,+SMALL((E50:N50),3))</f>
        <v>0</v>
      </c>
      <c r="T50" s="20">
        <f>IF(P50&lt;9,0,+SMALL((E50:N50),4))</f>
        <v>0</v>
      </c>
      <c r="U50" s="20">
        <f>O50-Q50-R50-S50-T50</f>
        <v>13</v>
      </c>
      <c r="V50" s="7">
        <f>RANK(U50,$U$6:$U$78,0)</f>
        <v>44</v>
      </c>
      <c r="W50" s="13"/>
    </row>
    <row r="51" spans="2:23">
      <c r="B51" s="129" t="s">
        <v>146</v>
      </c>
      <c r="C51" s="36"/>
      <c r="D51" s="71" t="s">
        <v>107</v>
      </c>
      <c r="E51" s="36"/>
      <c r="F51" s="36">
        <v>0</v>
      </c>
      <c r="G51" s="36"/>
      <c r="H51" s="36"/>
      <c r="I51" s="36"/>
      <c r="J51" s="36">
        <v>12</v>
      </c>
      <c r="K51" s="36"/>
      <c r="L51" s="36"/>
      <c r="M51" s="36"/>
      <c r="N51" s="36"/>
      <c r="O51" s="20">
        <f>SUM(E51:N51)</f>
        <v>12</v>
      </c>
      <c r="P51" s="58">
        <f>COUNT(E51:N51)</f>
        <v>2</v>
      </c>
      <c r="Q51" s="20">
        <f>IF(P51&lt;6,0,+SMALL((E51:N51),1))</f>
        <v>0</v>
      </c>
      <c r="R51" s="20">
        <f>IF(P51&lt;7,0,+SMALL((E51:N51),2))</f>
        <v>0</v>
      </c>
      <c r="S51" s="20">
        <f>IF(P51&lt;8,0,+SMALL((E51:N51),3))</f>
        <v>0</v>
      </c>
      <c r="T51" s="20">
        <f>IF(P51&lt;9,0,+SMALL((E51:N51),4))</f>
        <v>0</v>
      </c>
      <c r="U51" s="20">
        <f>O51-Q51-R51-S51-T51</f>
        <v>12</v>
      </c>
      <c r="V51" s="7">
        <f>RANK(U51,$U$6:$U$78,0)</f>
        <v>46</v>
      </c>
      <c r="W51" s="13"/>
    </row>
    <row r="52" spans="2:23">
      <c r="B52" s="129" t="s">
        <v>30</v>
      </c>
      <c r="C52" s="36"/>
      <c r="D52" s="44" t="s">
        <v>5</v>
      </c>
      <c r="E52" s="36">
        <v>1</v>
      </c>
      <c r="F52" s="36">
        <v>0</v>
      </c>
      <c r="G52" s="36">
        <v>0</v>
      </c>
      <c r="H52" s="36">
        <v>0</v>
      </c>
      <c r="I52" s="36">
        <v>4</v>
      </c>
      <c r="J52" s="36">
        <v>1</v>
      </c>
      <c r="K52" s="36"/>
      <c r="L52" s="36">
        <v>6</v>
      </c>
      <c r="M52" s="36"/>
      <c r="N52" s="36"/>
      <c r="O52" s="20">
        <f>SUM(E52:N52)</f>
        <v>12</v>
      </c>
      <c r="P52" s="58">
        <f>COUNT(E52:N52)</f>
        <v>7</v>
      </c>
      <c r="Q52" s="20">
        <f>IF(P52&lt;6,0,+SMALL((E52:N52),1))</f>
        <v>0</v>
      </c>
      <c r="R52" s="20">
        <f>IF(P52&lt;7,0,+SMALL((E52:N52),2))</f>
        <v>0</v>
      </c>
      <c r="S52" s="20">
        <f>IF(P52&lt;8,0,+SMALL((E52:N52),3))</f>
        <v>0</v>
      </c>
      <c r="T52" s="20">
        <f>IF(P52&lt;9,0,+SMALL((E52:N52),4))</f>
        <v>0</v>
      </c>
      <c r="U52" s="20">
        <f>O52-Q52-R52-S52-T52</f>
        <v>12</v>
      </c>
      <c r="V52" s="7">
        <f>RANK(U52,$U$6:$U$78,0)</f>
        <v>46</v>
      </c>
      <c r="W52" s="13"/>
    </row>
    <row r="53" spans="2:23">
      <c r="B53" s="129" t="s">
        <v>284</v>
      </c>
      <c r="C53" s="36"/>
      <c r="D53" s="47" t="s">
        <v>50</v>
      </c>
      <c r="E53" s="36"/>
      <c r="F53" s="36">
        <v>12</v>
      </c>
      <c r="G53" s="36"/>
      <c r="H53" s="36"/>
      <c r="I53" s="36"/>
      <c r="J53" s="36"/>
      <c r="K53" s="36"/>
      <c r="L53" s="36"/>
      <c r="M53" s="36"/>
      <c r="N53" s="36"/>
      <c r="O53" s="20">
        <f>SUM(E53:N53)</f>
        <v>12</v>
      </c>
      <c r="P53" s="58">
        <f>COUNT(E53:N53)</f>
        <v>1</v>
      </c>
      <c r="Q53" s="20">
        <f>IF(P53&lt;6,0,+SMALL((E53:N53),1))</f>
        <v>0</v>
      </c>
      <c r="R53" s="20">
        <f>IF(P53&lt;7,0,+SMALL((E53:N53),2))</f>
        <v>0</v>
      </c>
      <c r="S53" s="20">
        <f>IF(P53&lt;8,0,+SMALL((E53:N53),3))</f>
        <v>0</v>
      </c>
      <c r="T53" s="20">
        <f>IF(P53&lt;9,0,+SMALL((E53:N53),4))</f>
        <v>0</v>
      </c>
      <c r="U53" s="20">
        <f>O53-Q53-R53-S53-T53</f>
        <v>12</v>
      </c>
      <c r="V53" s="7">
        <f>RANK(U53,$U$6:$U$78,0)</f>
        <v>46</v>
      </c>
      <c r="W53" s="13"/>
    </row>
    <row r="54" spans="2:23">
      <c r="B54" s="129" t="s">
        <v>179</v>
      </c>
      <c r="C54" s="36"/>
      <c r="D54" s="45" t="s">
        <v>8</v>
      </c>
      <c r="E54" s="36">
        <v>7</v>
      </c>
      <c r="F54" s="36"/>
      <c r="G54" s="36">
        <v>5</v>
      </c>
      <c r="H54" s="36"/>
      <c r="I54" s="36"/>
      <c r="J54" s="36"/>
      <c r="K54" s="36"/>
      <c r="L54" s="36"/>
      <c r="M54" s="36"/>
      <c r="N54" s="36"/>
      <c r="O54" s="20">
        <f>SUM(E54:N54)</f>
        <v>12</v>
      </c>
      <c r="P54" s="58">
        <f>COUNT(E54:N54)</f>
        <v>2</v>
      </c>
      <c r="Q54" s="20">
        <f>IF(P54&lt;6,0,+SMALL((E54:N54),1))</f>
        <v>0</v>
      </c>
      <c r="R54" s="20">
        <f>IF(P54&lt;7,0,+SMALL((E54:N54),2))</f>
        <v>0</v>
      </c>
      <c r="S54" s="20">
        <f>IF(P54&lt;8,0,+SMALL((E54:N54),3))</f>
        <v>0</v>
      </c>
      <c r="T54" s="20">
        <f>IF(P54&lt;9,0,+SMALL((E54:N54),4))</f>
        <v>0</v>
      </c>
      <c r="U54" s="20">
        <f>O54-Q54-R54-S54-T54</f>
        <v>12</v>
      </c>
      <c r="V54" s="7">
        <f>RANK(U54,$U$6:$U$78,0)</f>
        <v>46</v>
      </c>
      <c r="W54" s="13"/>
    </row>
    <row r="55" spans="2:23">
      <c r="B55" s="129" t="s">
        <v>187</v>
      </c>
      <c r="C55" s="36"/>
      <c r="D55" s="44" t="s">
        <v>5</v>
      </c>
      <c r="E55" s="36">
        <v>11</v>
      </c>
      <c r="F55" s="36"/>
      <c r="G55" s="36"/>
      <c r="H55" s="36"/>
      <c r="I55" s="36"/>
      <c r="J55" s="36"/>
      <c r="K55" s="36"/>
      <c r="L55" s="36"/>
      <c r="M55" s="36"/>
      <c r="N55" s="36"/>
      <c r="O55" s="20">
        <f>SUM(E55:N55)</f>
        <v>11</v>
      </c>
      <c r="P55" s="58">
        <f>COUNT(E55:N55)</f>
        <v>1</v>
      </c>
      <c r="Q55" s="20">
        <f>IF(P55&lt;6,0,+SMALL((E55:N55),1))</f>
        <v>0</v>
      </c>
      <c r="R55" s="20">
        <f>IF(P55&lt;7,0,+SMALL((E55:N55),2))</f>
        <v>0</v>
      </c>
      <c r="S55" s="20">
        <f>IF(P55&lt;8,0,+SMALL((E55:N55),3))</f>
        <v>0</v>
      </c>
      <c r="T55" s="20">
        <f>IF(P55&lt;9,0,+SMALL((E55:N55),4))</f>
        <v>0</v>
      </c>
      <c r="U55" s="20">
        <f>O55-Q55-R55-S55-T55</f>
        <v>11</v>
      </c>
      <c r="V55" s="7">
        <f>RANK(U55,$U$6:$U$78,0)</f>
        <v>50</v>
      </c>
      <c r="W55" s="13"/>
    </row>
    <row r="56" spans="2:23">
      <c r="B56" s="129" t="s">
        <v>124</v>
      </c>
      <c r="C56" s="36"/>
      <c r="D56" s="71" t="s">
        <v>107</v>
      </c>
      <c r="E56" s="36"/>
      <c r="F56" s="36">
        <v>0</v>
      </c>
      <c r="G56" s="36"/>
      <c r="H56" s="36"/>
      <c r="I56" s="36"/>
      <c r="J56" s="36">
        <v>10</v>
      </c>
      <c r="K56" s="36"/>
      <c r="L56" s="36"/>
      <c r="M56" s="36"/>
      <c r="N56" s="36"/>
      <c r="O56" s="20">
        <f>SUM(E56:N56)</f>
        <v>10</v>
      </c>
      <c r="P56" s="58">
        <f>COUNT(E56:N56)</f>
        <v>2</v>
      </c>
      <c r="Q56" s="20">
        <f>IF(P56&lt;6,0,+SMALL((E56:N56),1))</f>
        <v>0</v>
      </c>
      <c r="R56" s="20">
        <f>IF(P56&lt;7,0,+SMALL((E56:N56),2))</f>
        <v>0</v>
      </c>
      <c r="S56" s="20">
        <f>IF(P56&lt;8,0,+SMALL((E56:N56),3))</f>
        <v>0</v>
      </c>
      <c r="T56" s="20">
        <f>IF(P56&lt;9,0,+SMALL((E56:N56),4))</f>
        <v>0</v>
      </c>
      <c r="U56" s="20">
        <f>O56-Q56-R56-S56-T56</f>
        <v>10</v>
      </c>
      <c r="V56" s="7">
        <f>RANK(U56,$U$6:$U$78,0)</f>
        <v>51</v>
      </c>
      <c r="W56" s="13"/>
    </row>
    <row r="57" spans="2:23">
      <c r="B57" s="129" t="s">
        <v>315</v>
      </c>
      <c r="C57" s="36"/>
      <c r="D57" s="44" t="s">
        <v>5</v>
      </c>
      <c r="E57" s="36"/>
      <c r="F57" s="36"/>
      <c r="G57" s="36"/>
      <c r="H57" s="36">
        <v>10</v>
      </c>
      <c r="I57" s="36"/>
      <c r="J57" s="36"/>
      <c r="K57" s="36"/>
      <c r="L57" s="36"/>
      <c r="M57" s="36"/>
      <c r="N57" s="36"/>
      <c r="O57" s="20">
        <f>SUM(E57:N57)</f>
        <v>10</v>
      </c>
      <c r="P57" s="58">
        <f>COUNT(E57:N57)</f>
        <v>1</v>
      </c>
      <c r="Q57" s="20">
        <f>IF(P57&lt;6,0,+SMALL((E57:N57),1))</f>
        <v>0</v>
      </c>
      <c r="R57" s="20">
        <f>IF(P57&lt;7,0,+SMALL((E57:N57),2))</f>
        <v>0</v>
      </c>
      <c r="S57" s="20">
        <f>IF(P57&lt;8,0,+SMALL((E57:N57),3))</f>
        <v>0</v>
      </c>
      <c r="T57" s="20">
        <f>IF(P57&lt;9,0,+SMALL((E57:N57),4))</f>
        <v>0</v>
      </c>
      <c r="U57" s="20">
        <f>O57-Q57-R57-S57-T57</f>
        <v>10</v>
      </c>
      <c r="V57" s="7">
        <f>RANK(U57,$U$6:$U$78,0)</f>
        <v>51</v>
      </c>
      <c r="W57" s="13"/>
    </row>
    <row r="58" spans="2:23">
      <c r="B58" s="129" t="s">
        <v>336</v>
      </c>
      <c r="C58" s="36"/>
      <c r="D58" s="75" t="s">
        <v>109</v>
      </c>
      <c r="E58" s="36"/>
      <c r="F58" s="36"/>
      <c r="G58" s="36"/>
      <c r="H58" s="36"/>
      <c r="I58" s="36">
        <v>10</v>
      </c>
      <c r="J58" s="36"/>
      <c r="K58" s="36"/>
      <c r="L58" s="36"/>
      <c r="M58" s="36"/>
      <c r="N58" s="36"/>
      <c r="O58" s="20">
        <f>SUM(E58:N58)</f>
        <v>10</v>
      </c>
      <c r="P58" s="58">
        <f>COUNT(E58:N58)</f>
        <v>1</v>
      </c>
      <c r="Q58" s="20">
        <f>IF(P58&lt;6,0,+SMALL((E58:N58),1))</f>
        <v>0</v>
      </c>
      <c r="R58" s="20">
        <f>IF(P58&lt;7,0,+SMALL((E58:N58),2))</f>
        <v>0</v>
      </c>
      <c r="S58" s="20">
        <f>IF(P58&lt;8,0,+SMALL((E58:N58),3))</f>
        <v>0</v>
      </c>
      <c r="T58" s="20">
        <f>IF(P58&lt;9,0,+SMALL((E58:N58),4))</f>
        <v>0</v>
      </c>
      <c r="U58" s="20">
        <f>O58-Q58-R58-S58-T58</f>
        <v>10</v>
      </c>
      <c r="V58" s="7">
        <f>RANK(U58,$U$6:$U$78,0)</f>
        <v>51</v>
      </c>
      <c r="W58" s="13"/>
    </row>
    <row r="59" spans="2:23">
      <c r="B59" s="129" t="s">
        <v>316</v>
      </c>
      <c r="C59" s="36"/>
      <c r="D59" s="119" t="s">
        <v>232</v>
      </c>
      <c r="E59" s="36"/>
      <c r="F59" s="36"/>
      <c r="G59" s="36"/>
      <c r="H59" s="36">
        <v>5</v>
      </c>
      <c r="I59" s="36"/>
      <c r="J59" s="36">
        <v>0</v>
      </c>
      <c r="K59" s="36">
        <v>5</v>
      </c>
      <c r="L59" s="36"/>
      <c r="M59" s="36"/>
      <c r="N59" s="36"/>
      <c r="O59" s="20">
        <f>SUM(E59:N59)</f>
        <v>10</v>
      </c>
      <c r="P59" s="58">
        <f>COUNT(E59:N59)</f>
        <v>3</v>
      </c>
      <c r="Q59" s="20">
        <f>IF(P59&lt;6,0,+SMALL((E59:N59),1))</f>
        <v>0</v>
      </c>
      <c r="R59" s="20">
        <f>IF(P59&lt;7,0,+SMALL((E59:N59),2))</f>
        <v>0</v>
      </c>
      <c r="S59" s="20">
        <f>IF(P59&lt;8,0,+SMALL((E59:N59),3))</f>
        <v>0</v>
      </c>
      <c r="T59" s="20">
        <f>IF(P59&lt;9,0,+SMALL((E59:N59),4))</f>
        <v>0</v>
      </c>
      <c r="U59" s="20">
        <f>O59-Q59-R59-S59-T59</f>
        <v>10</v>
      </c>
      <c r="V59" s="7">
        <f>RANK(U59,$U$6:$U$78,0)</f>
        <v>51</v>
      </c>
      <c r="W59" s="13"/>
    </row>
    <row r="60" spans="2:23">
      <c r="B60" s="129" t="s">
        <v>326</v>
      </c>
      <c r="C60" s="36"/>
      <c r="D60" s="128" t="s">
        <v>236</v>
      </c>
      <c r="E60" s="36"/>
      <c r="F60" s="36"/>
      <c r="G60" s="36"/>
      <c r="H60" s="36"/>
      <c r="I60" s="36"/>
      <c r="J60" s="36">
        <v>4</v>
      </c>
      <c r="K60" s="36"/>
      <c r="L60" s="36">
        <v>6</v>
      </c>
      <c r="M60" s="36"/>
      <c r="N60" s="36"/>
      <c r="O60" s="20">
        <f>SUM(E60:N60)</f>
        <v>10</v>
      </c>
      <c r="P60" s="58">
        <f>COUNT(E60:N60)</f>
        <v>2</v>
      </c>
      <c r="Q60" s="20">
        <f>IF(P60&lt;6,0,+SMALL((E60:N60),1))</f>
        <v>0</v>
      </c>
      <c r="R60" s="20">
        <f>IF(P60&lt;7,0,+SMALL((E60:N60),2))</f>
        <v>0</v>
      </c>
      <c r="S60" s="20">
        <f>IF(P60&lt;8,0,+SMALL((E60:N60),3))</f>
        <v>0</v>
      </c>
      <c r="T60" s="20">
        <f>IF(P60&lt;9,0,+SMALL((E60:N60),4))</f>
        <v>0</v>
      </c>
      <c r="U60" s="20">
        <f>O60-Q60-R60-S60-T60</f>
        <v>10</v>
      </c>
      <c r="V60" s="7">
        <f>RANK(U60,$U$6:$U$78,0)</f>
        <v>51</v>
      </c>
      <c r="W60" s="13"/>
    </row>
    <row r="61" spans="2:23">
      <c r="B61" s="129" t="s">
        <v>171</v>
      </c>
      <c r="C61" s="36"/>
      <c r="D61" s="71" t="s">
        <v>107</v>
      </c>
      <c r="E61" s="36"/>
      <c r="F61" s="36"/>
      <c r="G61" s="36"/>
      <c r="H61" s="36"/>
      <c r="I61" s="36"/>
      <c r="J61" s="36">
        <v>9</v>
      </c>
      <c r="K61" s="36"/>
      <c r="L61" s="36"/>
      <c r="M61" s="36"/>
      <c r="N61" s="36"/>
      <c r="O61" s="20">
        <f>SUM(E61:N61)</f>
        <v>9</v>
      </c>
      <c r="P61" s="58">
        <f>COUNT(E61:N61)</f>
        <v>1</v>
      </c>
      <c r="Q61" s="20">
        <f>IF(P61&lt;6,0,+SMALL((E61:N61),1))</f>
        <v>0</v>
      </c>
      <c r="R61" s="20">
        <f>IF(P61&lt;7,0,+SMALL((E61:N61),2))</f>
        <v>0</v>
      </c>
      <c r="S61" s="20">
        <f>IF(P61&lt;8,0,+SMALL((E61:N61),3))</f>
        <v>0</v>
      </c>
      <c r="T61" s="20">
        <f>IF(P61&lt;9,0,+SMALL((E61:N61),4))</f>
        <v>0</v>
      </c>
      <c r="U61" s="20">
        <f>O61-Q61-R61-S61-T61</f>
        <v>9</v>
      </c>
      <c r="V61" s="7">
        <f>RANK(U61,$U$6:$U$78,0)</f>
        <v>56</v>
      </c>
      <c r="W61" s="13"/>
    </row>
    <row r="62" spans="2:23">
      <c r="B62" s="129" t="s">
        <v>344</v>
      </c>
      <c r="C62" s="36"/>
      <c r="D62" s="71" t="s">
        <v>107</v>
      </c>
      <c r="E62" s="36"/>
      <c r="F62" s="36">
        <v>9</v>
      </c>
      <c r="G62" s="36"/>
      <c r="H62" s="36"/>
      <c r="I62" s="36"/>
      <c r="J62" s="36"/>
      <c r="K62" s="36"/>
      <c r="L62" s="36"/>
      <c r="M62" s="36"/>
      <c r="N62" s="36"/>
      <c r="O62" s="20">
        <f>SUM(E62:N62)</f>
        <v>9</v>
      </c>
      <c r="P62" s="58">
        <f>COUNT(E62:N62)</f>
        <v>1</v>
      </c>
      <c r="Q62" s="20">
        <f>IF(P62&lt;6,0,+SMALL((E62:N62),1))</f>
        <v>0</v>
      </c>
      <c r="R62" s="20">
        <f>IF(P62&lt;7,0,+SMALL((E62:N62),2))</f>
        <v>0</v>
      </c>
      <c r="S62" s="20">
        <f>IF(P62&lt;8,0,+SMALL((E62:N62),3))</f>
        <v>0</v>
      </c>
      <c r="T62" s="20">
        <f>IF(P62&lt;9,0,+SMALL((E62:N62),4))</f>
        <v>0</v>
      </c>
      <c r="U62" s="20">
        <f>O62-Q62-R62-S62-T62</f>
        <v>9</v>
      </c>
      <c r="V62" s="7">
        <f>RANK(U62,$U$6:$U$78,0)</f>
        <v>56</v>
      </c>
      <c r="W62" s="13"/>
    </row>
    <row r="63" spans="2:23">
      <c r="B63" s="129" t="s">
        <v>263</v>
      </c>
      <c r="C63" s="36"/>
      <c r="D63" s="71" t="s">
        <v>107</v>
      </c>
      <c r="E63" s="36">
        <v>8</v>
      </c>
      <c r="F63" s="36"/>
      <c r="G63" s="36"/>
      <c r="H63" s="36"/>
      <c r="I63" s="36"/>
      <c r="J63" s="36"/>
      <c r="K63" s="36"/>
      <c r="L63" s="36"/>
      <c r="M63" s="36"/>
      <c r="N63" s="36"/>
      <c r="O63" s="20">
        <f>SUM(E63:N63)</f>
        <v>8</v>
      </c>
      <c r="P63" s="58">
        <f>COUNT(E63:N63)</f>
        <v>1</v>
      </c>
      <c r="Q63" s="20">
        <f>IF(P63&lt;6,0,+SMALL((E63:N63),1))</f>
        <v>0</v>
      </c>
      <c r="R63" s="20">
        <f>IF(P63&lt;7,0,+SMALL((E63:N63),2))</f>
        <v>0</v>
      </c>
      <c r="S63" s="20">
        <f>IF(P63&lt;8,0,+SMALL((E63:N63),3))</f>
        <v>0</v>
      </c>
      <c r="T63" s="20">
        <f>IF(P63&lt;9,0,+SMALL((E63:N63),4))</f>
        <v>0</v>
      </c>
      <c r="U63" s="20">
        <f>O63-Q63-R63-S63-T63</f>
        <v>8</v>
      </c>
      <c r="V63" s="7">
        <f>RANK(U63,$U$6:$U$78,0)</f>
        <v>58</v>
      </c>
      <c r="W63" s="13"/>
    </row>
    <row r="64" spans="2:23">
      <c r="B64" s="129" t="s">
        <v>340</v>
      </c>
      <c r="C64" s="36"/>
      <c r="D64" s="44" t="s">
        <v>5</v>
      </c>
      <c r="E64" s="36"/>
      <c r="F64" s="36"/>
      <c r="G64" s="36"/>
      <c r="H64" s="36"/>
      <c r="I64" s="36"/>
      <c r="J64" s="36"/>
      <c r="K64" s="36">
        <v>8</v>
      </c>
      <c r="L64" s="36"/>
      <c r="M64" s="36"/>
      <c r="N64" s="36"/>
      <c r="O64" s="20">
        <f>SUM(E64:N64)</f>
        <v>8</v>
      </c>
      <c r="P64" s="58">
        <f>COUNT(E64:N64)</f>
        <v>1</v>
      </c>
      <c r="Q64" s="20">
        <f>IF(P64&lt;6,0,+SMALL((E64:N64),1))</f>
        <v>0</v>
      </c>
      <c r="R64" s="20">
        <f>IF(P64&lt;7,0,+SMALL((E64:N64),2))</f>
        <v>0</v>
      </c>
      <c r="S64" s="20">
        <f>IF(P64&lt;8,0,+SMALL((E64:N64),3))</f>
        <v>0</v>
      </c>
      <c r="T64" s="20">
        <f>IF(P64&lt;9,0,+SMALL((E64:N64),4))</f>
        <v>0</v>
      </c>
      <c r="U64" s="20">
        <f>O64-Q64-R64-S64-T64</f>
        <v>8</v>
      </c>
      <c r="V64" s="7">
        <f>RANK(U64,$U$6:$U$78,0)</f>
        <v>58</v>
      </c>
      <c r="W64" s="13"/>
    </row>
    <row r="65" spans="2:23">
      <c r="B65" s="129" t="s">
        <v>106</v>
      </c>
      <c r="C65" s="36"/>
      <c r="D65" s="71" t="s">
        <v>107</v>
      </c>
      <c r="E65" s="36"/>
      <c r="F65" s="36">
        <v>3</v>
      </c>
      <c r="G65" s="36"/>
      <c r="H65" s="36"/>
      <c r="I65" s="36"/>
      <c r="J65" s="36">
        <v>4</v>
      </c>
      <c r="K65" s="36"/>
      <c r="L65" s="36"/>
      <c r="M65" s="36"/>
      <c r="N65" s="36"/>
      <c r="O65" s="20">
        <f>SUM(E65:N65)</f>
        <v>7</v>
      </c>
      <c r="P65" s="58">
        <f>COUNT(E65:N65)</f>
        <v>2</v>
      </c>
      <c r="Q65" s="20">
        <f>IF(P65&lt;6,0,+SMALL((E65:N65),1))</f>
        <v>0</v>
      </c>
      <c r="R65" s="20">
        <f>IF(P65&lt;7,0,+SMALL((E65:N65),2))</f>
        <v>0</v>
      </c>
      <c r="S65" s="20">
        <f>IF(P65&lt;8,0,+SMALL((E65:N65),3))</f>
        <v>0</v>
      </c>
      <c r="T65" s="20">
        <f>IF(P65&lt;9,0,+SMALL((E65:N65),4))</f>
        <v>0</v>
      </c>
      <c r="U65" s="20">
        <f>O65-Q65-R65-S65-T65</f>
        <v>7</v>
      </c>
      <c r="V65" s="7">
        <f>RANK(U65,$U$6:$U$78,0)</f>
        <v>60</v>
      </c>
      <c r="W65" s="13"/>
    </row>
    <row r="66" spans="2:23">
      <c r="B66" s="129" t="s">
        <v>154</v>
      </c>
      <c r="C66" s="36"/>
      <c r="D66" s="71" t="s">
        <v>107</v>
      </c>
      <c r="E66" s="36">
        <v>3</v>
      </c>
      <c r="F66" s="36"/>
      <c r="G66" s="36"/>
      <c r="H66" s="36"/>
      <c r="I66" s="36"/>
      <c r="J66" s="36">
        <v>4</v>
      </c>
      <c r="K66" s="36"/>
      <c r="L66" s="36"/>
      <c r="M66" s="36"/>
      <c r="N66" s="36"/>
      <c r="O66" s="20">
        <f>SUM(E66:N66)</f>
        <v>7</v>
      </c>
      <c r="P66" s="58">
        <f>COUNT(E66:N66)</f>
        <v>2</v>
      </c>
      <c r="Q66" s="20">
        <f>IF(P66&lt;6,0,+SMALL((E66:N66),1))</f>
        <v>0</v>
      </c>
      <c r="R66" s="20">
        <f>IF(P66&lt;7,0,+SMALL((E66:N66),2))</f>
        <v>0</v>
      </c>
      <c r="S66" s="20">
        <f>IF(P66&lt;8,0,+SMALL((E66:N66),3))</f>
        <v>0</v>
      </c>
      <c r="T66" s="20">
        <f>IF(P66&lt;9,0,+SMALL((E66:N66),4))</f>
        <v>0</v>
      </c>
      <c r="U66" s="20">
        <f>O66-Q66-R66-S66-T66</f>
        <v>7</v>
      </c>
      <c r="V66" s="7">
        <f>RANK(U66,$U$6:$U$78,0)</f>
        <v>60</v>
      </c>
      <c r="W66" s="13"/>
    </row>
    <row r="67" spans="2:23">
      <c r="B67" s="129" t="s">
        <v>204</v>
      </c>
      <c r="C67" s="36"/>
      <c r="D67" s="71" t="s">
        <v>107</v>
      </c>
      <c r="E67" s="36"/>
      <c r="F67" s="36"/>
      <c r="G67" s="36"/>
      <c r="H67" s="36"/>
      <c r="I67" s="36"/>
      <c r="J67" s="36">
        <v>7</v>
      </c>
      <c r="K67" s="36"/>
      <c r="L67" s="36"/>
      <c r="M67" s="36"/>
      <c r="N67" s="36"/>
      <c r="O67" s="20">
        <f>SUM(E67:N67)</f>
        <v>7</v>
      </c>
      <c r="P67" s="58">
        <f>COUNT(E67:N67)</f>
        <v>1</v>
      </c>
      <c r="Q67" s="20">
        <f>IF(P67&lt;6,0,+SMALL((E67:N67),1))</f>
        <v>0</v>
      </c>
      <c r="R67" s="20">
        <f>IF(P67&lt;7,0,+SMALL((E67:N67),2))</f>
        <v>0</v>
      </c>
      <c r="S67" s="20">
        <f>IF(P67&lt;8,0,+SMALL((E67:N67),3))</f>
        <v>0</v>
      </c>
      <c r="T67" s="20">
        <f>IF(P67&lt;9,0,+SMALL((E67:N67),4))</f>
        <v>0</v>
      </c>
      <c r="U67" s="20">
        <f>O67-Q67-R67-S67-T67</f>
        <v>7</v>
      </c>
      <c r="V67" s="7">
        <f>RANK(U67,$U$6:$U$78,0)</f>
        <v>60</v>
      </c>
      <c r="W67" s="13"/>
    </row>
    <row r="68" spans="2:23">
      <c r="B68" s="129" t="s">
        <v>265</v>
      </c>
      <c r="C68" s="36"/>
      <c r="D68" s="71" t="s">
        <v>107</v>
      </c>
      <c r="E68" s="36">
        <v>7</v>
      </c>
      <c r="F68" s="36"/>
      <c r="G68" s="36"/>
      <c r="H68" s="36"/>
      <c r="I68" s="36"/>
      <c r="J68" s="36"/>
      <c r="K68" s="36"/>
      <c r="L68" s="36"/>
      <c r="M68" s="36"/>
      <c r="N68" s="36"/>
      <c r="O68" s="20">
        <f>SUM(E68:N68)</f>
        <v>7</v>
      </c>
      <c r="P68" s="58">
        <f>COUNT(E68:N68)</f>
        <v>1</v>
      </c>
      <c r="Q68" s="20">
        <f>IF(P68&lt;6,0,+SMALL((E68:N68),1))</f>
        <v>0</v>
      </c>
      <c r="R68" s="20">
        <f>IF(P68&lt;7,0,+SMALL((E68:N68),2))</f>
        <v>0</v>
      </c>
      <c r="S68" s="20">
        <f>IF(P68&lt;8,0,+SMALL((E68:N68),3))</f>
        <v>0</v>
      </c>
      <c r="T68" s="20">
        <f>IF(P68&lt;9,0,+SMALL((E68:N68),4))</f>
        <v>0</v>
      </c>
      <c r="U68" s="20">
        <f>O68-Q68-R68-S68-T68</f>
        <v>7</v>
      </c>
      <c r="V68" s="7">
        <f>RANK(U68,$U$6:$U$78,0)</f>
        <v>60</v>
      </c>
      <c r="W68" s="13"/>
    </row>
    <row r="69" spans="2:23">
      <c r="B69" s="129" t="s">
        <v>193</v>
      </c>
      <c r="C69" s="36"/>
      <c r="D69" s="46" t="s">
        <v>22</v>
      </c>
      <c r="E69" s="36">
        <v>3</v>
      </c>
      <c r="F69" s="36">
        <v>4</v>
      </c>
      <c r="G69" s="36"/>
      <c r="H69" s="36"/>
      <c r="I69" s="36"/>
      <c r="J69" s="36"/>
      <c r="K69" s="36"/>
      <c r="L69" s="36"/>
      <c r="M69" s="36"/>
      <c r="N69" s="36"/>
      <c r="O69" s="20">
        <f>SUM(E69:N69)</f>
        <v>7</v>
      </c>
      <c r="P69" s="58">
        <f>COUNT(E69:N69)</f>
        <v>2</v>
      </c>
      <c r="Q69" s="20">
        <f>IF(P69&lt;6,0,+SMALL((E69:N69),1))</f>
        <v>0</v>
      </c>
      <c r="R69" s="20">
        <f>IF(P69&lt;7,0,+SMALL((E69:N69),2))</f>
        <v>0</v>
      </c>
      <c r="S69" s="20">
        <f>IF(P69&lt;8,0,+SMALL((E69:N69),3))</f>
        <v>0</v>
      </c>
      <c r="T69" s="20">
        <f>IF(P69&lt;9,0,+SMALL((E69:N69),4))</f>
        <v>0</v>
      </c>
      <c r="U69" s="20">
        <f>O69-Q69-R69-S69-T69</f>
        <v>7</v>
      </c>
      <c r="V69" s="7">
        <f>RANK(U69,$U$6:$U$78,0)</f>
        <v>60</v>
      </c>
      <c r="W69" s="13"/>
    </row>
    <row r="70" spans="2:23">
      <c r="B70" s="129" t="s">
        <v>330</v>
      </c>
      <c r="C70" s="36"/>
      <c r="D70" s="128" t="s">
        <v>236</v>
      </c>
      <c r="E70" s="36"/>
      <c r="F70" s="36"/>
      <c r="G70" s="36"/>
      <c r="H70" s="36"/>
      <c r="I70" s="36"/>
      <c r="J70" s="36">
        <v>7</v>
      </c>
      <c r="K70" s="36"/>
      <c r="L70" s="36"/>
      <c r="M70" s="36"/>
      <c r="N70" s="36"/>
      <c r="O70" s="20">
        <f>SUM(E70:N70)</f>
        <v>7</v>
      </c>
      <c r="P70" s="58">
        <f>COUNT(E70:N70)</f>
        <v>1</v>
      </c>
      <c r="Q70" s="20">
        <f>IF(P70&lt;6,0,+SMALL((E70:N70),1))</f>
        <v>0</v>
      </c>
      <c r="R70" s="20">
        <f>IF(P70&lt;7,0,+SMALL((E70:N70),2))</f>
        <v>0</v>
      </c>
      <c r="S70" s="20">
        <f>IF(P70&lt;8,0,+SMALL((E70:N70),3))</f>
        <v>0</v>
      </c>
      <c r="T70" s="20">
        <f>IF(P70&lt;9,0,+SMALL((E70:N70),4))</f>
        <v>0</v>
      </c>
      <c r="U70" s="20">
        <f>O70-Q70-R70-S70-T70</f>
        <v>7</v>
      </c>
      <c r="V70" s="7">
        <f>RANK(U70,$U$6:$U$78,0)</f>
        <v>60</v>
      </c>
      <c r="W70" s="13"/>
    </row>
    <row r="71" spans="2:23">
      <c r="B71" s="129" t="s">
        <v>233</v>
      </c>
      <c r="C71" s="36"/>
      <c r="D71" s="119" t="s">
        <v>232</v>
      </c>
      <c r="E71" s="36">
        <v>6</v>
      </c>
      <c r="F71" s="36"/>
      <c r="G71" s="36"/>
      <c r="H71" s="36"/>
      <c r="I71" s="36"/>
      <c r="J71" s="36"/>
      <c r="K71" s="36"/>
      <c r="L71" s="36"/>
      <c r="M71" s="36"/>
      <c r="N71" s="36"/>
      <c r="O71" s="20">
        <f>SUM(E71:N71)</f>
        <v>6</v>
      </c>
      <c r="P71" s="58">
        <f>COUNT(E71:N71)</f>
        <v>1</v>
      </c>
      <c r="Q71" s="20">
        <f>IF(P71&lt;6,0,+SMALL((E71:N71),1))</f>
        <v>0</v>
      </c>
      <c r="R71" s="20">
        <f>IF(P71&lt;7,0,+SMALL((E71:N71),2))</f>
        <v>0</v>
      </c>
      <c r="S71" s="20">
        <f>IF(P71&lt;8,0,+SMALL((E71:N71),3))</f>
        <v>0</v>
      </c>
      <c r="T71" s="20">
        <f>IF(P71&lt;9,0,+SMALL((E71:N71),4))</f>
        <v>0</v>
      </c>
      <c r="U71" s="20">
        <f>O71-Q71-R71-S71-T71</f>
        <v>6</v>
      </c>
      <c r="V71" s="7">
        <f>RANK(U71,$U$6:$U$78,0)</f>
        <v>66</v>
      </c>
      <c r="W71" s="13"/>
    </row>
    <row r="72" spans="2:23">
      <c r="B72" s="129" t="s">
        <v>172</v>
      </c>
      <c r="C72" s="36"/>
      <c r="D72" s="71" t="s">
        <v>107</v>
      </c>
      <c r="E72" s="36"/>
      <c r="F72" s="36"/>
      <c r="G72" s="36"/>
      <c r="H72" s="36"/>
      <c r="I72" s="36"/>
      <c r="J72" s="36">
        <v>5</v>
      </c>
      <c r="K72" s="36"/>
      <c r="L72" s="36"/>
      <c r="M72" s="36"/>
      <c r="N72" s="36"/>
      <c r="O72" s="20">
        <f>SUM(E72:N72)</f>
        <v>5</v>
      </c>
      <c r="P72" s="58">
        <f>COUNT(E72:N72)</f>
        <v>1</v>
      </c>
      <c r="Q72" s="20">
        <f>IF(P72&lt;6,0,+SMALL((E72:N72),1))</f>
        <v>0</v>
      </c>
      <c r="R72" s="20">
        <f>IF(P72&lt;7,0,+SMALL((E72:N72),2))</f>
        <v>0</v>
      </c>
      <c r="S72" s="20">
        <f>IF(P72&lt;8,0,+SMALL((E72:N72),3))</f>
        <v>0</v>
      </c>
      <c r="T72" s="20">
        <f>IF(P72&lt;9,0,+SMALL((E72:N72),4))</f>
        <v>0</v>
      </c>
      <c r="U72" s="20">
        <f>O72-Q72-R72-S72-T72</f>
        <v>5</v>
      </c>
      <c r="V72" s="7">
        <f>RANK(U72,$U$6:$U$78,0)</f>
        <v>67</v>
      </c>
      <c r="W72" s="13"/>
    </row>
    <row r="73" spans="2:23">
      <c r="B73" s="129" t="s">
        <v>29</v>
      </c>
      <c r="C73" s="36"/>
      <c r="D73" s="44" t="s">
        <v>5</v>
      </c>
      <c r="E73" s="36"/>
      <c r="F73" s="36"/>
      <c r="G73" s="36">
        <v>3</v>
      </c>
      <c r="H73" s="36">
        <v>1</v>
      </c>
      <c r="I73" s="36"/>
      <c r="J73" s="36"/>
      <c r="K73" s="36"/>
      <c r="L73" s="36"/>
      <c r="M73" s="36"/>
      <c r="N73" s="36"/>
      <c r="O73" s="20">
        <f>SUM(E73:N73)</f>
        <v>4</v>
      </c>
      <c r="P73" s="58">
        <f>COUNT(E73:N73)</f>
        <v>2</v>
      </c>
      <c r="Q73" s="20">
        <f>IF(P73&lt;6,0,+SMALL((E73:N73),1))</f>
        <v>0</v>
      </c>
      <c r="R73" s="20">
        <f>IF(P73&lt;7,0,+SMALL((E73:N73),2))</f>
        <v>0</v>
      </c>
      <c r="S73" s="20">
        <f>IF(P73&lt;8,0,+SMALL((E73:N73),3))</f>
        <v>0</v>
      </c>
      <c r="T73" s="20">
        <f>IF(P73&lt;9,0,+SMALL((E73:N73),4))</f>
        <v>0</v>
      </c>
      <c r="U73" s="20">
        <f>O73-Q73-R73-S73-T73</f>
        <v>4</v>
      </c>
      <c r="V73" s="7">
        <f>RANK(U73,$U$6:$U$78,0)</f>
        <v>68</v>
      </c>
      <c r="W73" s="13"/>
    </row>
    <row r="74" spans="2:23">
      <c r="B74" s="129" t="s">
        <v>82</v>
      </c>
      <c r="C74" s="36"/>
      <c r="D74" s="78" t="s">
        <v>11</v>
      </c>
      <c r="E74" s="36"/>
      <c r="F74" s="36"/>
      <c r="G74" s="36">
        <v>4</v>
      </c>
      <c r="H74" s="36"/>
      <c r="I74" s="36"/>
      <c r="J74" s="36"/>
      <c r="K74" s="36"/>
      <c r="L74" s="36"/>
      <c r="M74" s="36"/>
      <c r="N74" s="36"/>
      <c r="O74" s="20">
        <f>SUM(E74:N74)</f>
        <v>4</v>
      </c>
      <c r="P74" s="58">
        <f>COUNT(E74:N74)</f>
        <v>1</v>
      </c>
      <c r="Q74" s="20">
        <f>IF(P74&lt;6,0,+SMALL((E74:N74),1))</f>
        <v>0</v>
      </c>
      <c r="R74" s="20">
        <f>IF(P74&lt;7,0,+SMALL((E74:N74),2))</f>
        <v>0</v>
      </c>
      <c r="S74" s="20">
        <f>IF(P74&lt;8,0,+SMALL((E74:N74),3))</f>
        <v>0</v>
      </c>
      <c r="T74" s="20">
        <f>IF(P74&lt;9,0,+SMALL((E74:N74),4))</f>
        <v>0</v>
      </c>
      <c r="U74" s="20">
        <f>O74-Q74-R74-S74-T74</f>
        <v>4</v>
      </c>
      <c r="V74" s="7">
        <f>RANK(U74,$U$6:$U$78,0)</f>
        <v>68</v>
      </c>
      <c r="W74" s="13"/>
    </row>
    <row r="75" spans="2:23">
      <c r="B75" s="129" t="s">
        <v>125</v>
      </c>
      <c r="C75" s="36"/>
      <c r="D75" s="71" t="s">
        <v>107</v>
      </c>
      <c r="E75" s="36"/>
      <c r="F75" s="36"/>
      <c r="G75" s="36"/>
      <c r="H75" s="36"/>
      <c r="I75" s="36"/>
      <c r="J75" s="36">
        <v>2</v>
      </c>
      <c r="K75" s="36"/>
      <c r="L75" s="36"/>
      <c r="M75" s="36"/>
      <c r="N75" s="36"/>
      <c r="O75" s="20">
        <f>SUM(E75:N75)</f>
        <v>2</v>
      </c>
      <c r="P75" s="58">
        <f>COUNT(E75:N75)</f>
        <v>1</v>
      </c>
      <c r="Q75" s="20">
        <f>IF(P75&lt;6,0,+SMALL((E75:N75),1))</f>
        <v>0</v>
      </c>
      <c r="R75" s="20">
        <f>IF(P75&lt;7,0,+SMALL((E75:N75),2))</f>
        <v>0</v>
      </c>
      <c r="S75" s="20">
        <f>IF(P75&lt;8,0,+SMALL((E75:N75),3))</f>
        <v>0</v>
      </c>
      <c r="T75" s="20">
        <f>IF(P75&lt;9,0,+SMALL((E75:N75),4))</f>
        <v>0</v>
      </c>
      <c r="U75" s="20">
        <f>O75-Q75-R75-S75-T75</f>
        <v>2</v>
      </c>
      <c r="V75" s="7">
        <f>RANK(U75,$U$6:$U$78,0)</f>
        <v>70</v>
      </c>
      <c r="W75" s="13"/>
    </row>
    <row r="76" spans="2:23">
      <c r="B76" s="129" t="s">
        <v>235</v>
      </c>
      <c r="C76" s="36"/>
      <c r="D76" s="119" t="s">
        <v>232</v>
      </c>
      <c r="E76" s="36">
        <v>2</v>
      </c>
      <c r="F76" s="36"/>
      <c r="G76" s="36"/>
      <c r="H76" s="36"/>
      <c r="I76" s="36"/>
      <c r="J76" s="36"/>
      <c r="K76" s="36"/>
      <c r="L76" s="36"/>
      <c r="M76" s="36"/>
      <c r="N76" s="36"/>
      <c r="O76" s="20">
        <f>SUM(E76:N76)</f>
        <v>2</v>
      </c>
      <c r="P76" s="58">
        <f>COUNT(E76:N76)</f>
        <v>1</v>
      </c>
      <c r="Q76" s="20">
        <f>IF(P76&lt;6,0,+SMALL((E76:N76),1))</f>
        <v>0</v>
      </c>
      <c r="R76" s="20">
        <f>IF(P76&lt;7,0,+SMALL((E76:N76),2))</f>
        <v>0</v>
      </c>
      <c r="S76" s="20">
        <f>IF(P76&lt;8,0,+SMALL((E76:N76),3))</f>
        <v>0</v>
      </c>
      <c r="T76" s="20">
        <f>IF(P76&lt;9,0,+SMALL((E76:N76),4))</f>
        <v>0</v>
      </c>
      <c r="U76" s="20">
        <f>O76-Q76-R76-S76-T76</f>
        <v>2</v>
      </c>
      <c r="V76" s="7">
        <f>RANK(U76,$U$6:$U$78,0)</f>
        <v>70</v>
      </c>
      <c r="W76" s="13"/>
    </row>
    <row r="77" spans="2:23">
      <c r="B77" s="129" t="s">
        <v>290</v>
      </c>
      <c r="C77" s="36"/>
      <c r="D77" s="119" t="s">
        <v>232</v>
      </c>
      <c r="E77" s="36"/>
      <c r="F77" s="36"/>
      <c r="G77" s="36">
        <v>0</v>
      </c>
      <c r="H77" s="36">
        <v>0</v>
      </c>
      <c r="I77" s="36"/>
      <c r="J77" s="36"/>
      <c r="K77" s="36"/>
      <c r="L77" s="36"/>
      <c r="M77" s="36"/>
      <c r="N77" s="36"/>
      <c r="O77" s="20">
        <f>SUM(E77:N77)</f>
        <v>0</v>
      </c>
      <c r="P77" s="58">
        <f>COUNT(E77:N77)</f>
        <v>2</v>
      </c>
      <c r="Q77" s="20">
        <f>IF(P77&lt;6,0,+SMALL((E77:N77),1))</f>
        <v>0</v>
      </c>
      <c r="R77" s="20">
        <f>IF(P77&lt;7,0,+SMALL((E77:N77),2))</f>
        <v>0</v>
      </c>
      <c r="S77" s="20">
        <f>IF(P77&lt;8,0,+SMALL((E77:N77),3))</f>
        <v>0</v>
      </c>
      <c r="T77" s="20">
        <f>IF(P77&lt;9,0,+SMALL((E77:N77),4))</f>
        <v>0</v>
      </c>
      <c r="U77" s="20">
        <f>O77-Q77-R77-S77-T77</f>
        <v>0</v>
      </c>
      <c r="V77" s="7">
        <f>RANK(U77,$U$6:$U$78,0)</f>
        <v>72</v>
      </c>
      <c r="W77" s="13"/>
    </row>
    <row r="78" spans="2:23">
      <c r="B78" s="129" t="s">
        <v>80</v>
      </c>
      <c r="C78" s="36"/>
      <c r="D78" s="45" t="s">
        <v>8</v>
      </c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20">
        <f>SUM(E78:N78)</f>
        <v>0</v>
      </c>
      <c r="P78" s="58">
        <f>COUNT(E78:N78)</f>
        <v>0</v>
      </c>
      <c r="Q78" s="20">
        <f>IF(P78&lt;6,0,+SMALL((E78:N78),1))</f>
        <v>0</v>
      </c>
      <c r="R78" s="20">
        <f>IF(P78&lt;7,0,+SMALL((E78:N78),2))</f>
        <v>0</v>
      </c>
      <c r="S78" s="20">
        <f>IF(P78&lt;8,0,+SMALL((E78:N78),3))</f>
        <v>0</v>
      </c>
      <c r="T78" s="20">
        <f>IF(P78&lt;9,0,+SMALL((E78:N78),4))</f>
        <v>0</v>
      </c>
      <c r="U78" s="20">
        <f>O78-Q78-R78-S78-T78</f>
        <v>0</v>
      </c>
      <c r="V78" s="7">
        <f>RANK(U78,$U$6:$U$78,0)</f>
        <v>72</v>
      </c>
      <c r="W78" s="13"/>
    </row>
  </sheetData>
  <sortState ref="B6:V78">
    <sortCondition ref="V6:V78"/>
  </sortState>
  <mergeCells count="23">
    <mergeCell ref="T4:T5"/>
    <mergeCell ref="Q4:Q5"/>
    <mergeCell ref="L4:L5"/>
    <mergeCell ref="M4:M5"/>
    <mergeCell ref="N4:N5"/>
    <mergeCell ref="O4:O5"/>
    <mergeCell ref="P4:P5"/>
    <mergeCell ref="U2:V2"/>
    <mergeCell ref="K4:K5"/>
    <mergeCell ref="B2:C2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R4:R5"/>
    <mergeCell ref="S4:S5"/>
    <mergeCell ref="U4:U5"/>
    <mergeCell ref="V4:V5"/>
  </mergeCells>
  <conditionalFormatting sqref="V6:V78">
    <cfRule type="cellIs" dxfId="7" priority="1" operator="equal">
      <formula>3</formula>
    </cfRule>
    <cfRule type="cellIs" dxfId="6" priority="2" operator="equal">
      <formula>2</formula>
    </cfRule>
    <cfRule type="cellIs" dxfId="5" priority="3" operator="equal">
      <formula>1</formula>
    </cfRule>
    <cfRule type="cellIs" dxfId="4" priority="4" operator="between">
      <formula>1</formula>
      <formula>3</formula>
    </cfRule>
  </conditionalFormatting>
  <pageMargins left="0" right="0" top="0" bottom="0" header="0" footer="0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Feuil2</vt:lpstr>
      <vt:lpstr>S 2 H BRUT+NET</vt:lpstr>
      <vt:lpstr>S 2 H BRUT</vt:lpstr>
      <vt:lpstr>S 2 H NET</vt:lpstr>
      <vt:lpstr>S 3 H BRUT + NET</vt:lpstr>
      <vt:lpstr>S 3 H BRUT</vt:lpstr>
      <vt:lpstr>S 3 H NET</vt:lpstr>
      <vt:lpstr>DAMES BRUT+ NET</vt:lpstr>
      <vt:lpstr>DAMES BRUT</vt:lpstr>
      <vt:lpstr>DAMES NET</vt:lpstr>
      <vt:lpstr>EQUIPE</vt:lpstr>
      <vt:lpstr>PALMARES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2023-11-01T13:59:33Z</dcterms:modified>
</cp:coreProperties>
</file>